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8415" windowWidth="6000" windowHeight="6870" activeTab="2"/>
  </bookViews>
  <sheets>
    <sheet name="Dodatok" sheetId="1" r:id="rId1"/>
    <sheet name="Kalkulacia" sheetId="2" r:id="rId2"/>
    <sheet name="Dodatok č.1 AD" sheetId="3" r:id="rId3"/>
  </sheets>
  <definedNames>
    <definedName name="_xlnm.Print_Area" localSheetId="0">'Dodatok'!#REF!</definedName>
    <definedName name="_xlnm.Print_Area" localSheetId="2">'Dodatok č.1 AD'!$A$1:$L$51</definedName>
    <definedName name="_xlnm.Print_Area" localSheetId="1">'Kalkulacia'!$B$1:$L$43</definedName>
  </definedNames>
  <calcPr fullCalcOnLoad="1"/>
</workbook>
</file>

<file path=xl/sharedStrings.xml><?xml version="1.0" encoding="utf-8"?>
<sst xmlns="http://schemas.openxmlformats.org/spreadsheetml/2006/main" count="250" uniqueCount="77">
  <si>
    <t>sadzba Sk/h</t>
  </si>
  <si>
    <t>Činnosť</t>
  </si>
  <si>
    <t>Medzisúčet</t>
  </si>
  <si>
    <t>Cena celkom</t>
  </si>
  <si>
    <t>Potrebný počet hodín</t>
  </si>
  <si>
    <t xml:space="preserve">      v Sk</t>
  </si>
  <si>
    <t>I</t>
  </si>
  <si>
    <t>Všeobecná projektová činnosť</t>
  </si>
  <si>
    <t>A</t>
  </si>
  <si>
    <t>Sprievodná správa</t>
  </si>
  <si>
    <t>B</t>
  </si>
  <si>
    <t>C</t>
  </si>
  <si>
    <t>E</t>
  </si>
  <si>
    <t>Doklady</t>
  </si>
  <si>
    <t>II</t>
  </si>
  <si>
    <t>D</t>
  </si>
  <si>
    <t>010-00</t>
  </si>
  <si>
    <t>020-00</t>
  </si>
  <si>
    <t>101-00</t>
  </si>
  <si>
    <t>F</t>
  </si>
  <si>
    <t>Dokumentácia meračských prác</t>
  </si>
  <si>
    <t>G</t>
  </si>
  <si>
    <t>H</t>
  </si>
  <si>
    <t>Dokumentácia prieskumov</t>
  </si>
  <si>
    <t>Inventarizácia porastov</t>
  </si>
  <si>
    <t>J</t>
  </si>
  <si>
    <t>Navrhovaná cena bez DPH</t>
  </si>
  <si>
    <t>Navrhovaná cena</t>
  </si>
  <si>
    <t>Klasifikácia produkcie 74.20.34</t>
  </si>
  <si>
    <t xml:space="preserve"> </t>
  </si>
  <si>
    <t>III.</t>
  </si>
  <si>
    <t>IV.</t>
  </si>
  <si>
    <t>Dokumentácia pre majetkové vysporiadanie - GP</t>
  </si>
  <si>
    <r>
      <t xml:space="preserve">      </t>
    </r>
    <r>
      <rPr>
        <b/>
        <sz val="9"/>
        <rFont val="Arial CE"/>
        <family val="2"/>
      </rPr>
      <t>v Sk</t>
    </r>
  </si>
  <si>
    <t>KS</t>
  </si>
  <si>
    <t>Vegetačné úpravy</t>
  </si>
  <si>
    <t>Dokumentácia pre trvalé a dočasne odňatie pôdy</t>
  </si>
  <si>
    <t>VI.</t>
  </si>
  <si>
    <t>K</t>
  </si>
  <si>
    <t>Celková situácia stavby a pozdĺžny profil</t>
  </si>
  <si>
    <t>Koordinačný výkres stavby</t>
  </si>
  <si>
    <t>Písomnosti a výkresy objektov</t>
  </si>
  <si>
    <t>Vytyčovacia dokumentácia</t>
  </si>
  <si>
    <t>Stavenisko a realizácia stavby</t>
  </si>
  <si>
    <t>VII.</t>
  </si>
  <si>
    <t>VIII.</t>
  </si>
  <si>
    <t>IX.</t>
  </si>
  <si>
    <t>V.</t>
  </si>
  <si>
    <t>X.</t>
  </si>
  <si>
    <t>L</t>
  </si>
  <si>
    <t>XI.</t>
  </si>
  <si>
    <t>M</t>
  </si>
  <si>
    <t>Vytýčenie obvodu staveníska</t>
  </si>
  <si>
    <t>Vytýčenie a odovzdanie pevných smerových a výškových bodov</t>
  </si>
  <si>
    <t>Príprava plôch pre ZS</t>
  </si>
  <si>
    <t>Dokumentácia stavebného zámeru</t>
  </si>
  <si>
    <t xml:space="preserve">Špecifikácia ceny dokumentácie stavebného zámeru DSZ, dokumentácie pre stavebné povolenie DSP, dokumentácie na ponuku DP, </t>
  </si>
  <si>
    <t>výkon autorského dozoru AD, vytýčenie obvodu staveniska, vytýčenie a odovzdanie pevných smerových a výškových bodov</t>
  </si>
  <si>
    <t>Dokumentácia na ponuku</t>
  </si>
  <si>
    <t>DPH 19%</t>
  </si>
  <si>
    <t>Dokumentácia pre nakladanie s odpadmi</t>
  </si>
  <si>
    <t>Plán bezpečnosti a ochrany zdravia pri práci</t>
  </si>
  <si>
    <t>Autorský dozor len pre objekt 101-00</t>
  </si>
  <si>
    <t>Znalecké posudky pre lesné pozemky</t>
  </si>
  <si>
    <t>I/50 Trenčianske Mitice - zosuv</t>
  </si>
  <si>
    <t>V Prešove, 25.05.2006, vypracoval : Ing. Michal Dúbravský</t>
  </si>
  <si>
    <t>Sanácia cesty I/59 km 127,050 - 127,300, t.j.250m</t>
  </si>
  <si>
    <t>Inžiniersko-geologický prieskum, 24bm</t>
  </si>
  <si>
    <t>Dokumentácia na prerokovanie so ŽSR</t>
  </si>
  <si>
    <r>
      <t xml:space="preserve">Hodinová sadzba 700,- Sk predstavuje </t>
    </r>
    <r>
      <rPr>
        <b/>
        <sz val="10"/>
        <rFont val="Arial CE"/>
        <family val="0"/>
      </rPr>
      <t>23,2357 €</t>
    </r>
  </si>
  <si>
    <r>
      <t xml:space="preserve">Hodinová sadzba 550,- Sk predstavuje </t>
    </r>
    <r>
      <rPr>
        <b/>
        <sz val="10"/>
        <rFont val="Arial CE"/>
        <family val="0"/>
      </rPr>
      <t>18,2567 €</t>
    </r>
  </si>
  <si>
    <t>Hodinová sadzba 400,- Sk predstavuje 13,2776 €</t>
  </si>
  <si>
    <t>Hodinová sadzba 300,- Sk predstavuje   9,9582 €</t>
  </si>
  <si>
    <t>V Prešove, 25.06.2009, vypracoval : Ing. Michal Dúbravský</t>
  </si>
  <si>
    <t>sadzba €/h</t>
  </si>
  <si>
    <t>v €</t>
  </si>
  <si>
    <t>Príloha č. 1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</si>
</sst>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.00;[Red]#,##0.00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i/>
      <sz val="9"/>
      <name val="Arial CE"/>
      <family val="2"/>
    </font>
    <font>
      <i/>
      <sz val="9"/>
      <name val="Arial CE"/>
      <family val="2"/>
    </font>
    <font>
      <b/>
      <sz val="9"/>
      <color indexed="10"/>
      <name val="Arial CE"/>
      <family val="2"/>
    </font>
    <font>
      <b/>
      <sz val="10"/>
      <color indexed="10"/>
      <name val="Arial CE"/>
      <family val="0"/>
    </font>
    <font>
      <sz val="14"/>
      <name val="Arial CE"/>
      <family val="0"/>
    </font>
    <font>
      <b/>
      <sz val="14"/>
      <name val="Arial CE"/>
      <family val="0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" xfId="0" applyFont="1" applyFill="1" applyBorder="1" applyAlignment="1">
      <alignment/>
    </xf>
    <xf numFmtId="4" fontId="4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/>
    </xf>
    <xf numFmtId="4" fontId="4" fillId="0" borderId="2" xfId="0" applyNumberFormat="1" applyFont="1" applyFill="1" applyBorder="1" applyAlignment="1">
      <alignment/>
    </xf>
    <xf numFmtId="4" fontId="5" fillId="0" borderId="2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4" fillId="0" borderId="3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4" fontId="4" fillId="0" borderId="4" xfId="0" applyNumberFormat="1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4" fontId="4" fillId="0" borderId="23" xfId="0" applyNumberFormat="1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2" fontId="4" fillId="0" borderId="27" xfId="0" applyNumberFormat="1" applyFont="1" applyFill="1" applyBorder="1" applyAlignment="1">
      <alignment/>
    </xf>
    <xf numFmtId="2" fontId="8" fillId="0" borderId="28" xfId="0" applyNumberFormat="1" applyFont="1" applyFill="1" applyBorder="1" applyAlignment="1">
      <alignment/>
    </xf>
    <xf numFmtId="0" fontId="5" fillId="0" borderId="29" xfId="0" applyFont="1" applyFill="1" applyBorder="1" applyAlignment="1">
      <alignment/>
    </xf>
    <xf numFmtId="4" fontId="8" fillId="0" borderId="2" xfId="0" applyNumberFormat="1" applyFont="1" applyFill="1" applyBorder="1" applyAlignment="1">
      <alignment/>
    </xf>
    <xf numFmtId="4" fontId="0" fillId="0" borderId="0" xfId="0" applyNumberFormat="1" applyBorder="1" applyAlignment="1">
      <alignment/>
    </xf>
    <xf numFmtId="0" fontId="1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3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6" fillId="0" borderId="35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4" fontId="8" fillId="0" borderId="2" xfId="0" applyNumberFormat="1" applyFont="1" applyFill="1" applyBorder="1" applyAlignment="1">
      <alignment/>
    </xf>
    <xf numFmtId="4" fontId="9" fillId="0" borderId="5" xfId="0" applyNumberFormat="1" applyFont="1" applyFill="1" applyBorder="1" applyAlignment="1">
      <alignment/>
    </xf>
    <xf numFmtId="4" fontId="9" fillId="0" borderId="2" xfId="0" applyNumberFormat="1" applyFont="1" applyFill="1" applyBorder="1" applyAlignment="1">
      <alignment/>
    </xf>
    <xf numFmtId="4" fontId="9" fillId="0" borderId="34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2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4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R44"/>
  <sheetViews>
    <sheetView zoomScale="75" zoomScaleNormal="75" workbookViewId="0" topLeftCell="A1">
      <selection activeCell="F60" sqref="F60"/>
    </sheetView>
  </sheetViews>
  <sheetFormatPr defaultColWidth="9.00390625" defaultRowHeight="12.75"/>
  <cols>
    <col min="1" max="1" width="3.375" style="0" customWidth="1"/>
    <col min="2" max="2" width="3.875" style="0" customWidth="1"/>
    <col min="3" max="4" width="3.125" style="0" customWidth="1"/>
    <col min="5" max="5" width="6.625" style="0" customWidth="1"/>
    <col min="6" max="6" width="53.625" style="0" customWidth="1"/>
    <col min="7" max="10" width="10.75390625" style="0" customWidth="1"/>
    <col min="11" max="11" width="10.75390625" style="0" hidden="1" customWidth="1"/>
    <col min="12" max="12" width="16.75390625" style="0" customWidth="1"/>
    <col min="13" max="13" width="11.625" style="0" bestFit="1" customWidth="1"/>
    <col min="14" max="14" width="9.00390625" style="0" customWidth="1"/>
  </cols>
  <sheetData>
    <row r="1" spans="2:12" ht="12.75">
      <c r="B1" s="47" t="s">
        <v>64</v>
      </c>
      <c r="C1" s="7"/>
      <c r="D1" s="7"/>
      <c r="E1" s="7"/>
      <c r="F1" s="7"/>
      <c r="G1" s="7"/>
      <c r="H1" s="7"/>
      <c r="I1" s="7"/>
      <c r="J1" s="7"/>
      <c r="K1" s="7"/>
      <c r="L1" s="7"/>
    </row>
    <row r="2" spans="2:12" ht="12.75"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2:12" ht="12.75">
      <c r="B3" s="7"/>
      <c r="C3" s="8" t="s">
        <v>56</v>
      </c>
      <c r="D3" s="8"/>
      <c r="E3" s="7"/>
      <c r="F3" s="7"/>
      <c r="G3" s="7"/>
      <c r="H3" s="7"/>
      <c r="I3" s="7"/>
      <c r="J3" s="7"/>
      <c r="K3" s="7"/>
      <c r="L3" s="7"/>
    </row>
    <row r="4" spans="2:18" ht="12.75">
      <c r="B4" s="7"/>
      <c r="C4" s="8" t="s">
        <v>57</v>
      </c>
      <c r="D4" s="8"/>
      <c r="E4" s="7"/>
      <c r="F4" s="7"/>
      <c r="G4" s="7"/>
      <c r="H4" s="7"/>
      <c r="I4" s="7"/>
      <c r="J4" s="7"/>
      <c r="K4" s="7"/>
      <c r="L4" s="7"/>
      <c r="N4" s="1"/>
      <c r="O4" s="1"/>
      <c r="P4" s="1"/>
      <c r="Q4" s="1"/>
      <c r="R4" s="1"/>
    </row>
    <row r="5" spans="2:18" ht="12.75">
      <c r="B5" s="7"/>
      <c r="C5" s="8"/>
      <c r="D5" s="8"/>
      <c r="E5" s="7"/>
      <c r="F5" s="7"/>
      <c r="G5" s="7"/>
      <c r="H5" s="7"/>
      <c r="I5" s="7"/>
      <c r="J5" s="7"/>
      <c r="K5" s="7"/>
      <c r="L5" s="7"/>
      <c r="N5" s="1"/>
      <c r="O5" s="1"/>
      <c r="P5" s="1"/>
      <c r="Q5" s="1"/>
      <c r="R5" s="1"/>
    </row>
    <row r="6" spans="2:18" ht="13.5" thickBot="1">
      <c r="B6" s="7"/>
      <c r="C6" s="7" t="s">
        <v>28</v>
      </c>
      <c r="D6" s="7"/>
      <c r="E6" s="7"/>
      <c r="F6" s="7"/>
      <c r="G6" s="7"/>
      <c r="H6" s="7"/>
      <c r="I6" s="7"/>
      <c r="J6" s="7"/>
      <c r="K6" s="7"/>
      <c r="L6" s="7"/>
      <c r="N6" s="1"/>
      <c r="O6" s="1"/>
      <c r="P6" s="1"/>
      <c r="Q6" s="1"/>
      <c r="R6" s="1"/>
    </row>
    <row r="7" spans="2:18" ht="12" customHeight="1" thickBot="1">
      <c r="B7" s="48"/>
      <c r="C7" s="39"/>
      <c r="D7" s="39"/>
      <c r="E7" s="39"/>
      <c r="F7" s="39"/>
      <c r="G7" s="10" t="s">
        <v>0</v>
      </c>
      <c r="H7" s="10" t="s">
        <v>0</v>
      </c>
      <c r="I7" s="10" t="s">
        <v>0</v>
      </c>
      <c r="J7" s="10" t="s">
        <v>0</v>
      </c>
      <c r="K7" s="10"/>
      <c r="L7" s="11"/>
      <c r="M7" s="1"/>
      <c r="N7" s="1"/>
      <c r="O7" s="1"/>
      <c r="P7" s="1"/>
      <c r="Q7" s="1"/>
      <c r="R7" s="1"/>
    </row>
    <row r="8" spans="2:18" ht="12" customHeight="1" thickBot="1">
      <c r="B8" s="25"/>
      <c r="C8" s="20"/>
      <c r="D8" s="13"/>
      <c r="E8" s="13"/>
      <c r="F8" s="13" t="s">
        <v>1</v>
      </c>
      <c r="G8" s="49">
        <v>700</v>
      </c>
      <c r="H8" s="50">
        <v>550</v>
      </c>
      <c r="I8" s="14">
        <v>400</v>
      </c>
      <c r="J8" s="15">
        <v>300</v>
      </c>
      <c r="K8" s="2" t="s">
        <v>2</v>
      </c>
      <c r="L8" s="16" t="s">
        <v>3</v>
      </c>
      <c r="M8" s="1"/>
      <c r="N8" s="1"/>
      <c r="O8" s="1"/>
      <c r="P8" s="1"/>
      <c r="Q8" s="1"/>
      <c r="R8" s="1"/>
    </row>
    <row r="9" spans="2:18" ht="12" customHeight="1" thickBot="1">
      <c r="B9" s="51"/>
      <c r="C9" s="38"/>
      <c r="D9" s="38"/>
      <c r="E9" s="38"/>
      <c r="F9" s="38"/>
      <c r="G9" s="52" t="s">
        <v>4</v>
      </c>
      <c r="H9" s="52"/>
      <c r="I9" s="52"/>
      <c r="J9" s="52"/>
      <c r="K9" s="53" t="s">
        <v>5</v>
      </c>
      <c r="L9" s="54" t="s">
        <v>33</v>
      </c>
      <c r="M9" s="1"/>
      <c r="N9" s="1"/>
      <c r="O9" s="1"/>
      <c r="P9" s="1"/>
      <c r="Q9" s="1"/>
      <c r="R9" s="1"/>
    </row>
    <row r="10" spans="2:18" ht="12" customHeight="1">
      <c r="B10" s="55" t="s">
        <v>6</v>
      </c>
      <c r="C10" s="40" t="s">
        <v>7</v>
      </c>
      <c r="D10" s="41"/>
      <c r="E10" s="37"/>
      <c r="F10" s="40"/>
      <c r="G10" s="42"/>
      <c r="H10" s="42"/>
      <c r="I10" s="42"/>
      <c r="J10" s="42"/>
      <c r="K10" s="42"/>
      <c r="L10" s="43">
        <f>SUM(L11:L13)</f>
        <v>0</v>
      </c>
      <c r="M10" s="62"/>
      <c r="N10" s="1"/>
      <c r="O10" s="1"/>
      <c r="P10" s="1"/>
      <c r="Q10" s="1"/>
      <c r="R10" s="1"/>
    </row>
    <row r="11" spans="2:15" ht="12" customHeight="1">
      <c r="B11" s="12"/>
      <c r="C11" s="20" t="s">
        <v>8</v>
      </c>
      <c r="D11" s="20"/>
      <c r="E11" s="21"/>
      <c r="F11" s="22" t="s">
        <v>9</v>
      </c>
      <c r="G11" s="3">
        <v>0</v>
      </c>
      <c r="H11" s="3">
        <v>0</v>
      </c>
      <c r="I11" s="3">
        <v>0</v>
      </c>
      <c r="J11" s="3">
        <v>0</v>
      </c>
      <c r="K11" s="3"/>
      <c r="L11" s="5">
        <f>+$G$8*G11+$H$8*H11+$I$8*I11+$J$8*J11</f>
        <v>0</v>
      </c>
      <c r="M11" s="62"/>
      <c r="N11" s="46"/>
      <c r="O11" s="1"/>
    </row>
    <row r="12" spans="2:15" ht="12" customHeight="1">
      <c r="B12" s="12"/>
      <c r="C12" s="20" t="s">
        <v>10</v>
      </c>
      <c r="D12" s="20"/>
      <c r="E12" s="21"/>
      <c r="F12" s="22" t="s">
        <v>39</v>
      </c>
      <c r="G12" s="3">
        <v>0</v>
      </c>
      <c r="H12" s="3">
        <v>0</v>
      </c>
      <c r="I12" s="3">
        <v>0</v>
      </c>
      <c r="J12" s="3">
        <v>0</v>
      </c>
      <c r="K12" s="3"/>
      <c r="L12" s="5">
        <f>+$G$8*G12+$H$8*H12+$I$8*I12+$J$8*J12</f>
        <v>0</v>
      </c>
      <c r="M12" s="62"/>
      <c r="N12" s="46"/>
      <c r="O12" s="1"/>
    </row>
    <row r="13" spans="2:15" ht="12" customHeight="1">
      <c r="B13" s="12"/>
      <c r="C13" s="20" t="s">
        <v>11</v>
      </c>
      <c r="D13" s="20"/>
      <c r="E13" s="21"/>
      <c r="F13" s="22" t="s">
        <v>40</v>
      </c>
      <c r="G13" s="3">
        <v>0</v>
      </c>
      <c r="H13" s="3">
        <v>0</v>
      </c>
      <c r="I13" s="3">
        <v>0</v>
      </c>
      <c r="J13" s="3">
        <v>0</v>
      </c>
      <c r="K13" s="3"/>
      <c r="L13" s="5">
        <f>+$G$8*G13+$H$8*H13+$I$8*I13+$J$8*J13</f>
        <v>0</v>
      </c>
      <c r="M13" s="62"/>
      <c r="N13" s="46"/>
      <c r="O13" s="1"/>
    </row>
    <row r="14" spans="2:15" ht="12" customHeight="1">
      <c r="B14" s="12"/>
      <c r="C14" s="20"/>
      <c r="D14" s="23"/>
      <c r="E14" s="24"/>
      <c r="F14" s="22" t="s">
        <v>29</v>
      </c>
      <c r="G14" s="3"/>
      <c r="H14" s="3"/>
      <c r="I14" s="3"/>
      <c r="J14" s="3"/>
      <c r="K14" s="3"/>
      <c r="L14" s="5"/>
      <c r="M14" s="7"/>
      <c r="N14" s="46"/>
      <c r="O14" s="1"/>
    </row>
    <row r="15" spans="2:15" ht="12" customHeight="1">
      <c r="B15" s="17" t="s">
        <v>14</v>
      </c>
      <c r="C15" s="2" t="s">
        <v>15</v>
      </c>
      <c r="D15" s="44" t="s">
        <v>34</v>
      </c>
      <c r="E15" s="19"/>
      <c r="F15" s="4" t="s">
        <v>41</v>
      </c>
      <c r="G15" s="3"/>
      <c r="H15" s="3"/>
      <c r="I15" s="3"/>
      <c r="J15" s="3"/>
      <c r="K15" s="3"/>
      <c r="L15" s="45">
        <f>SUM(L17:L24)</f>
        <v>27800</v>
      </c>
      <c r="M15" s="7"/>
      <c r="N15" s="46"/>
      <c r="O15" s="1"/>
    </row>
    <row r="16" spans="2:15" ht="12" customHeight="1">
      <c r="B16" s="25"/>
      <c r="C16" s="13"/>
      <c r="D16" s="2"/>
      <c r="E16" s="2"/>
      <c r="F16" s="2"/>
      <c r="G16" s="3"/>
      <c r="H16" s="3"/>
      <c r="I16" s="3"/>
      <c r="J16" s="3"/>
      <c r="K16" s="3"/>
      <c r="L16" s="5"/>
      <c r="M16" s="7"/>
      <c r="N16" s="46"/>
      <c r="O16" s="1"/>
    </row>
    <row r="17" spans="2:15" ht="12" customHeight="1">
      <c r="B17" s="25"/>
      <c r="C17" s="13"/>
      <c r="D17" s="2"/>
      <c r="E17" s="2" t="s">
        <v>16</v>
      </c>
      <c r="F17" s="56" t="s">
        <v>35</v>
      </c>
      <c r="G17" s="3">
        <v>0</v>
      </c>
      <c r="H17" s="3">
        <v>0</v>
      </c>
      <c r="I17" s="3">
        <v>0</v>
      </c>
      <c r="J17" s="3">
        <v>0</v>
      </c>
      <c r="K17" s="3"/>
      <c r="L17" s="5">
        <f aca="true" t="shared" si="0" ref="L17:L23">+$G$8*G17+$H$8*H17+$I$8*I17+$J$8*J17</f>
        <v>0</v>
      </c>
      <c r="M17" s="63"/>
      <c r="N17" s="46"/>
      <c r="O17" s="1"/>
    </row>
    <row r="18" spans="2:15" ht="12" customHeight="1">
      <c r="B18" s="25"/>
      <c r="C18" s="13"/>
      <c r="D18" s="2"/>
      <c r="E18" s="2" t="s">
        <v>17</v>
      </c>
      <c r="F18" s="2" t="s">
        <v>54</v>
      </c>
      <c r="G18" s="3">
        <v>0</v>
      </c>
      <c r="H18" s="3">
        <v>0</v>
      </c>
      <c r="I18" s="3">
        <v>0</v>
      </c>
      <c r="J18" s="3">
        <v>0</v>
      </c>
      <c r="K18" s="3"/>
      <c r="L18" s="5">
        <f t="shared" si="0"/>
        <v>0</v>
      </c>
      <c r="M18" s="63"/>
      <c r="N18" s="46"/>
      <c r="O18" s="1"/>
    </row>
    <row r="19" spans="2:15" ht="12.75" customHeight="1">
      <c r="B19" s="25"/>
      <c r="C19" s="13"/>
      <c r="D19" s="2"/>
      <c r="E19" s="2" t="s">
        <v>18</v>
      </c>
      <c r="F19" s="2" t="s">
        <v>66</v>
      </c>
      <c r="G19" s="3">
        <v>0</v>
      </c>
      <c r="H19" s="3">
        <v>0</v>
      </c>
      <c r="I19" s="3">
        <v>0</v>
      </c>
      <c r="J19" s="3">
        <v>0</v>
      </c>
      <c r="K19" s="3"/>
      <c r="L19" s="5">
        <f t="shared" si="0"/>
        <v>0</v>
      </c>
      <c r="M19" s="63"/>
      <c r="N19" s="46"/>
      <c r="O19" s="1"/>
    </row>
    <row r="20" spans="2:15" ht="12" customHeight="1">
      <c r="B20" s="25"/>
      <c r="C20" s="13"/>
      <c r="D20" s="2"/>
      <c r="E20" s="2"/>
      <c r="F20" s="2" t="s">
        <v>60</v>
      </c>
      <c r="G20" s="3">
        <v>0</v>
      </c>
      <c r="H20" s="3">
        <v>0</v>
      </c>
      <c r="I20" s="3">
        <v>0</v>
      </c>
      <c r="J20" s="3">
        <v>0</v>
      </c>
      <c r="K20" s="3"/>
      <c r="L20" s="5">
        <f>+$G$8*G20+$H$8*H20+$I$8*I20+$J$8*J20</f>
        <v>0</v>
      </c>
      <c r="M20" s="63"/>
      <c r="N20" s="46"/>
      <c r="O20" s="1"/>
    </row>
    <row r="21" spans="2:15" ht="12" customHeight="1">
      <c r="B21" s="25"/>
      <c r="C21" s="13"/>
      <c r="D21" s="2"/>
      <c r="E21" s="2"/>
      <c r="F21" s="2" t="s">
        <v>61</v>
      </c>
      <c r="G21" s="3">
        <v>0</v>
      </c>
      <c r="H21" s="3">
        <v>0</v>
      </c>
      <c r="I21" s="3">
        <v>0</v>
      </c>
      <c r="J21" s="3">
        <v>0</v>
      </c>
      <c r="K21" s="3"/>
      <c r="L21" s="5">
        <f>+$G$8*G21+$H$8*H21+$I$8*I21+$J$8*J21</f>
        <v>0</v>
      </c>
      <c r="M21" s="63"/>
      <c r="N21" s="46"/>
      <c r="O21" s="1"/>
    </row>
    <row r="22" spans="2:15" ht="12" customHeight="1">
      <c r="B22" s="25"/>
      <c r="C22" s="13"/>
      <c r="D22" s="2"/>
      <c r="E22" s="2"/>
      <c r="F22" s="2" t="s">
        <v>42</v>
      </c>
      <c r="G22" s="3">
        <v>0</v>
      </c>
      <c r="H22" s="3">
        <v>0</v>
      </c>
      <c r="I22" s="3">
        <v>0</v>
      </c>
      <c r="J22" s="3">
        <v>0</v>
      </c>
      <c r="K22" s="3"/>
      <c r="L22" s="5">
        <f t="shared" si="0"/>
        <v>0</v>
      </c>
      <c r="M22" s="63"/>
      <c r="N22" s="46"/>
      <c r="O22" s="1"/>
    </row>
    <row r="23" spans="2:15" ht="12" customHeight="1">
      <c r="B23" s="25"/>
      <c r="C23" s="13"/>
      <c r="D23" s="2"/>
      <c r="E23" s="2"/>
      <c r="F23" s="2" t="s">
        <v>43</v>
      </c>
      <c r="G23" s="3">
        <v>0</v>
      </c>
      <c r="H23" s="3">
        <v>0</v>
      </c>
      <c r="I23" s="3">
        <v>0</v>
      </c>
      <c r="J23" s="3">
        <v>0</v>
      </c>
      <c r="K23" s="3"/>
      <c r="L23" s="5">
        <f t="shared" si="0"/>
        <v>0</v>
      </c>
      <c r="M23" s="63"/>
      <c r="N23" s="46"/>
      <c r="O23" s="1"/>
    </row>
    <row r="24" spans="2:15" ht="12" customHeight="1">
      <c r="B24" s="25"/>
      <c r="C24" s="13"/>
      <c r="D24" s="2"/>
      <c r="E24" s="2"/>
      <c r="F24" s="4" t="s">
        <v>68</v>
      </c>
      <c r="G24" s="3">
        <v>6</v>
      </c>
      <c r="H24" s="3">
        <v>22</v>
      </c>
      <c r="I24" s="3">
        <v>25</v>
      </c>
      <c r="J24" s="3">
        <v>5</v>
      </c>
      <c r="K24" s="3"/>
      <c r="L24" s="5">
        <f>+$G$8*G24+$H$8*H24+$I$8*I24+$J$8*J24</f>
        <v>27800</v>
      </c>
      <c r="M24" s="63"/>
      <c r="N24" s="46"/>
      <c r="O24" s="1"/>
    </row>
    <row r="25" spans="2:15" ht="12" customHeight="1">
      <c r="B25" s="25"/>
      <c r="C25" s="13"/>
      <c r="D25" s="2"/>
      <c r="E25" s="2"/>
      <c r="F25" s="2"/>
      <c r="G25" s="3"/>
      <c r="H25" s="3"/>
      <c r="I25" s="3"/>
      <c r="J25" s="3"/>
      <c r="K25" s="3"/>
      <c r="L25" s="5"/>
      <c r="M25" s="63"/>
      <c r="N25" s="46"/>
      <c r="O25" s="1"/>
    </row>
    <row r="26" spans="2:15" ht="12" customHeight="1">
      <c r="B26" s="57" t="s">
        <v>30</v>
      </c>
      <c r="C26" s="13" t="s">
        <v>12</v>
      </c>
      <c r="D26" s="2"/>
      <c r="E26" s="2"/>
      <c r="F26" s="2" t="s">
        <v>13</v>
      </c>
      <c r="G26" s="3">
        <v>2</v>
      </c>
      <c r="H26" s="3">
        <v>4</v>
      </c>
      <c r="I26" s="3">
        <v>5</v>
      </c>
      <c r="J26" s="3">
        <v>1</v>
      </c>
      <c r="K26" s="3"/>
      <c r="L26" s="58">
        <f>+$G$8*G26+$H$8*H26+$I$8*I26+$J$8*J26</f>
        <v>5900</v>
      </c>
      <c r="M26" s="63"/>
      <c r="N26" s="46"/>
      <c r="O26" s="1"/>
    </row>
    <row r="27" spans="2:15" ht="12" customHeight="1">
      <c r="B27" s="26" t="s">
        <v>31</v>
      </c>
      <c r="C27" s="13" t="s">
        <v>19</v>
      </c>
      <c r="D27" s="2" t="s">
        <v>29</v>
      </c>
      <c r="E27" s="2" t="s">
        <v>29</v>
      </c>
      <c r="F27" s="4" t="s">
        <v>20</v>
      </c>
      <c r="G27" s="3">
        <v>0</v>
      </c>
      <c r="H27" s="3">
        <v>0</v>
      </c>
      <c r="I27" s="3">
        <v>0</v>
      </c>
      <c r="J27" s="3">
        <v>0</v>
      </c>
      <c r="K27" s="3"/>
      <c r="L27" s="58">
        <f>+$G$8*G27+$H$8*H27+$I$8*I27+$J$8*J27</f>
        <v>0</v>
      </c>
      <c r="M27" s="63"/>
      <c r="N27" s="46"/>
      <c r="O27" s="1"/>
    </row>
    <row r="28" spans="2:15" ht="12" customHeight="1">
      <c r="B28" s="26" t="s">
        <v>47</v>
      </c>
      <c r="C28" s="13" t="s">
        <v>21</v>
      </c>
      <c r="D28" s="2" t="s">
        <v>29</v>
      </c>
      <c r="E28" s="2" t="s">
        <v>29</v>
      </c>
      <c r="F28" s="4" t="s">
        <v>32</v>
      </c>
      <c r="G28" s="3">
        <v>0</v>
      </c>
      <c r="H28" s="3">
        <v>0</v>
      </c>
      <c r="I28" s="3">
        <v>0</v>
      </c>
      <c r="J28" s="3">
        <v>0</v>
      </c>
      <c r="K28" s="3"/>
      <c r="L28" s="58">
        <f>+$G$8*G28+$H$8*H28+$I$8*I28+$J$8*J28</f>
        <v>0</v>
      </c>
      <c r="M28" s="63"/>
      <c r="N28" s="46"/>
      <c r="O28" s="1"/>
    </row>
    <row r="29" spans="2:15" ht="12" customHeight="1">
      <c r="B29" s="26" t="s">
        <v>37</v>
      </c>
      <c r="C29" s="13" t="s">
        <v>22</v>
      </c>
      <c r="D29" s="2"/>
      <c r="E29" s="2"/>
      <c r="F29" s="4" t="s">
        <v>36</v>
      </c>
      <c r="G29" s="3">
        <v>0</v>
      </c>
      <c r="H29" s="3">
        <v>0</v>
      </c>
      <c r="I29" s="3">
        <v>0</v>
      </c>
      <c r="J29" s="3">
        <v>0</v>
      </c>
      <c r="K29" s="3"/>
      <c r="L29" s="58">
        <f>+$G$8*G29+$H$8*H29+$I$8*I29+$J$8*J29</f>
        <v>0</v>
      </c>
      <c r="M29" s="63"/>
      <c r="N29" s="46"/>
      <c r="O29" s="1"/>
    </row>
    <row r="30" spans="2:15" ht="12" customHeight="1">
      <c r="B30" s="26"/>
      <c r="C30" s="13"/>
      <c r="D30" s="2"/>
      <c r="E30" s="2"/>
      <c r="F30" s="4"/>
      <c r="G30" s="3"/>
      <c r="H30" s="3"/>
      <c r="I30" s="3"/>
      <c r="J30" s="3"/>
      <c r="K30" s="3"/>
      <c r="L30" s="6"/>
      <c r="M30" s="63"/>
      <c r="N30" s="46"/>
      <c r="O30" s="1"/>
    </row>
    <row r="31" spans="2:15" ht="12" customHeight="1">
      <c r="B31" s="26" t="s">
        <v>44</v>
      </c>
      <c r="C31" s="13" t="s">
        <v>6</v>
      </c>
      <c r="D31" s="2" t="s">
        <v>29</v>
      </c>
      <c r="E31" s="2" t="s">
        <v>29</v>
      </c>
      <c r="F31" s="4" t="s">
        <v>23</v>
      </c>
      <c r="G31" s="3"/>
      <c r="H31" s="3"/>
      <c r="I31" s="3"/>
      <c r="J31" s="3"/>
      <c r="K31" s="3"/>
      <c r="L31" s="45">
        <f>(L32+L33+L34)</f>
        <v>0</v>
      </c>
      <c r="M31" s="63"/>
      <c r="N31" s="46"/>
      <c r="O31" s="1"/>
    </row>
    <row r="32" spans="2:15" ht="12" customHeight="1">
      <c r="B32" s="25"/>
      <c r="C32" s="13"/>
      <c r="D32" s="2">
        <v>1</v>
      </c>
      <c r="E32" s="2" t="s">
        <v>29</v>
      </c>
      <c r="F32" s="2" t="s">
        <v>67</v>
      </c>
      <c r="G32" s="3">
        <v>0</v>
      </c>
      <c r="H32" s="3">
        <v>0</v>
      </c>
      <c r="I32" s="3">
        <v>0</v>
      </c>
      <c r="J32" s="3">
        <v>0</v>
      </c>
      <c r="K32" s="3"/>
      <c r="L32" s="5">
        <f>+$G$8*G32+$H$8*H32+$I$8*I32+$J$8*J32</f>
        <v>0</v>
      </c>
      <c r="M32" s="63"/>
      <c r="N32" s="46"/>
      <c r="O32" s="1"/>
    </row>
    <row r="33" spans="2:15" ht="12" customHeight="1">
      <c r="B33" s="25"/>
      <c r="C33" s="13"/>
      <c r="D33" s="2">
        <v>2</v>
      </c>
      <c r="E33" s="2"/>
      <c r="F33" s="2" t="s">
        <v>24</v>
      </c>
      <c r="G33" s="3">
        <v>0</v>
      </c>
      <c r="H33" s="3">
        <v>0</v>
      </c>
      <c r="I33" s="3">
        <v>0</v>
      </c>
      <c r="J33" s="3">
        <v>0</v>
      </c>
      <c r="K33" s="3"/>
      <c r="L33" s="5">
        <f>+$G$8*G33+$H$8*H33+$I$8*I33+$J$8*J33</f>
        <v>0</v>
      </c>
      <c r="M33" s="63"/>
      <c r="N33" s="46"/>
      <c r="O33" s="1"/>
    </row>
    <row r="34" spans="2:15" ht="12" customHeight="1">
      <c r="B34" s="25"/>
      <c r="C34" s="13"/>
      <c r="D34" s="2">
        <v>3</v>
      </c>
      <c r="E34" s="2"/>
      <c r="F34" s="2" t="s">
        <v>63</v>
      </c>
      <c r="G34" s="3">
        <v>0</v>
      </c>
      <c r="H34" s="3">
        <v>0</v>
      </c>
      <c r="I34" s="3">
        <v>0</v>
      </c>
      <c r="J34" s="3">
        <v>0</v>
      </c>
      <c r="K34" s="3"/>
      <c r="L34" s="5">
        <f>+$G$8*G34+$H$8*H34+$I$8*I34+$J$8*J34</f>
        <v>0</v>
      </c>
      <c r="M34" s="63"/>
      <c r="N34" s="46"/>
      <c r="O34" s="1"/>
    </row>
    <row r="35" spans="2:15" ht="12" customHeight="1">
      <c r="B35" s="25"/>
      <c r="C35" s="13"/>
      <c r="D35" s="2"/>
      <c r="E35" s="2"/>
      <c r="F35" s="2"/>
      <c r="G35" s="3"/>
      <c r="H35" s="3"/>
      <c r="I35" s="3"/>
      <c r="J35" s="3"/>
      <c r="K35" s="3"/>
      <c r="L35" s="5"/>
      <c r="M35" s="7"/>
      <c r="N35" s="46"/>
      <c r="O35" s="1"/>
    </row>
    <row r="36" spans="2:15" ht="12" customHeight="1">
      <c r="B36" s="26" t="s">
        <v>45</v>
      </c>
      <c r="C36" s="13" t="s">
        <v>25</v>
      </c>
      <c r="D36" s="2"/>
      <c r="E36" s="2"/>
      <c r="F36" s="2" t="s">
        <v>55</v>
      </c>
      <c r="G36" s="3">
        <v>0</v>
      </c>
      <c r="H36" s="3">
        <v>0</v>
      </c>
      <c r="I36" s="3">
        <v>0</v>
      </c>
      <c r="J36" s="3">
        <v>0</v>
      </c>
      <c r="K36" s="3"/>
      <c r="L36" s="58">
        <f>+$G$8*G36+$H$8*H36+$I$8*I36+$J$8*J36</f>
        <v>0</v>
      </c>
      <c r="M36" s="7"/>
      <c r="N36" s="46"/>
      <c r="O36" s="1"/>
    </row>
    <row r="37" spans="2:15" ht="12" customHeight="1">
      <c r="B37" s="26"/>
      <c r="C37" s="13"/>
      <c r="D37" s="2" t="s">
        <v>29</v>
      </c>
      <c r="E37" s="2" t="s">
        <v>29</v>
      </c>
      <c r="F37" s="2" t="s">
        <v>58</v>
      </c>
      <c r="G37" s="3">
        <v>0</v>
      </c>
      <c r="H37" s="3">
        <v>0</v>
      </c>
      <c r="I37" s="3">
        <v>0</v>
      </c>
      <c r="J37" s="3">
        <v>0</v>
      </c>
      <c r="K37" s="3"/>
      <c r="L37" s="58">
        <f>+$G$8*G37+$H$8*H37+$I$8*I37+$J$8*J37</f>
        <v>0</v>
      </c>
      <c r="M37" s="7"/>
      <c r="N37" s="46"/>
      <c r="O37" s="1"/>
    </row>
    <row r="38" spans="2:15" ht="12" customHeight="1">
      <c r="B38" s="26" t="s">
        <v>46</v>
      </c>
      <c r="C38" s="13" t="s">
        <v>38</v>
      </c>
      <c r="D38" s="2"/>
      <c r="E38" s="2"/>
      <c r="F38" s="4" t="s">
        <v>62</v>
      </c>
      <c r="G38" s="3">
        <v>0</v>
      </c>
      <c r="H38" s="3">
        <v>0</v>
      </c>
      <c r="I38" s="3">
        <v>0</v>
      </c>
      <c r="J38" s="3">
        <v>0</v>
      </c>
      <c r="K38" s="3"/>
      <c r="L38" s="58">
        <f>+$G$8*G38+$H$8*H38+$I$8*I38+$J$8*J38</f>
        <v>0</v>
      </c>
      <c r="M38" s="7"/>
      <c r="N38" s="46"/>
      <c r="O38" s="1"/>
    </row>
    <row r="39" spans="2:15" ht="12" customHeight="1">
      <c r="B39" s="26" t="s">
        <v>48</v>
      </c>
      <c r="C39" s="13" t="s">
        <v>49</v>
      </c>
      <c r="D39" s="2"/>
      <c r="E39" s="2"/>
      <c r="F39" s="4" t="s">
        <v>52</v>
      </c>
      <c r="G39" s="3">
        <v>0</v>
      </c>
      <c r="H39" s="3">
        <v>0</v>
      </c>
      <c r="I39" s="3">
        <v>0</v>
      </c>
      <c r="J39" s="3">
        <v>0</v>
      </c>
      <c r="K39" s="3"/>
      <c r="L39" s="58">
        <f>+$G$8*G39+$H$8*H39+$I$8*I39+$J$8*J39</f>
        <v>0</v>
      </c>
      <c r="M39" s="7"/>
      <c r="N39" s="46"/>
      <c r="O39" s="1"/>
    </row>
    <row r="40" spans="2:15" ht="12" customHeight="1" thickBot="1">
      <c r="B40" s="57" t="s">
        <v>50</v>
      </c>
      <c r="C40" s="13" t="s">
        <v>51</v>
      </c>
      <c r="D40" s="2"/>
      <c r="E40" s="2"/>
      <c r="F40" s="2" t="s">
        <v>53</v>
      </c>
      <c r="G40" s="3">
        <v>0</v>
      </c>
      <c r="H40" s="3">
        <v>0</v>
      </c>
      <c r="I40" s="3">
        <v>0</v>
      </c>
      <c r="J40" s="3">
        <v>0</v>
      </c>
      <c r="K40" s="3"/>
      <c r="L40" s="58">
        <f>+$G$8*G40+$H$8*H40+$I$8*I40+$J$8*J40</f>
        <v>0</v>
      </c>
      <c r="M40" s="63"/>
      <c r="N40" s="46"/>
      <c r="O40" s="1"/>
    </row>
    <row r="41" spans="2:14" ht="12" customHeight="1">
      <c r="B41" s="27"/>
      <c r="C41" s="28"/>
      <c r="D41" s="9"/>
      <c r="E41" s="9"/>
      <c r="F41" s="29" t="s">
        <v>26</v>
      </c>
      <c r="G41" s="30"/>
      <c r="H41" s="30"/>
      <c r="I41" s="30"/>
      <c r="J41" s="30"/>
      <c r="K41" s="30"/>
      <c r="L41" s="59">
        <f>SUM(L10,L15,L26,L27,L28,L29,L31,L36,L37,L38,L39,L40)</f>
        <v>33700</v>
      </c>
      <c r="M41" s="7"/>
      <c r="N41" s="46"/>
    </row>
    <row r="42" spans="2:14" ht="12" customHeight="1">
      <c r="B42" s="31"/>
      <c r="C42" s="22"/>
      <c r="D42" s="19"/>
      <c r="E42" s="19"/>
      <c r="F42" s="18" t="s">
        <v>59</v>
      </c>
      <c r="G42" s="3"/>
      <c r="H42" s="3"/>
      <c r="I42" s="3"/>
      <c r="J42" s="3"/>
      <c r="K42" s="3"/>
      <c r="L42" s="60">
        <f>L41*0.19</f>
        <v>6403</v>
      </c>
      <c r="M42" s="7"/>
      <c r="N42" s="46"/>
    </row>
    <row r="43" spans="2:14" ht="12" customHeight="1" thickBot="1">
      <c r="B43" s="32"/>
      <c r="C43" s="33"/>
      <c r="D43" s="34"/>
      <c r="E43" s="34"/>
      <c r="F43" s="35" t="s">
        <v>27</v>
      </c>
      <c r="G43" s="36"/>
      <c r="H43" s="36"/>
      <c r="I43" s="36"/>
      <c r="J43" s="36"/>
      <c r="K43" s="36"/>
      <c r="L43" s="61">
        <f>L41+L42</f>
        <v>40103</v>
      </c>
      <c r="M43" s="7"/>
      <c r="N43" s="46"/>
    </row>
    <row r="44" spans="2:14" ht="12.75">
      <c r="B44" t="s">
        <v>65</v>
      </c>
      <c r="N44" s="46"/>
    </row>
  </sheetData>
  <printOptions/>
  <pageMargins left="0.35433070866141736" right="0.5511811023622047" top="0.984251968503937" bottom="0.984251968503937" header="0.5118110236220472" footer="0.5118110236220472"/>
  <pageSetup horizontalDpi="360" verticalDpi="360" orientation="landscape" paperSize="9" scale="80" r:id="rId1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1"/>
  <dimension ref="B1:R43"/>
  <sheetViews>
    <sheetView zoomScale="75" zoomScaleNormal="75" workbookViewId="0" topLeftCell="A1">
      <selection activeCell="F61" sqref="F60:F61"/>
    </sheetView>
  </sheetViews>
  <sheetFormatPr defaultColWidth="9.00390625" defaultRowHeight="12.75"/>
  <cols>
    <col min="1" max="1" width="5.75390625" style="0" customWidth="1"/>
    <col min="2" max="2" width="3.75390625" style="0" customWidth="1"/>
    <col min="3" max="3" width="2.75390625" style="0" customWidth="1"/>
    <col min="4" max="4" width="2.25390625" style="0" customWidth="1"/>
    <col min="5" max="5" width="7.25390625" style="0" customWidth="1"/>
    <col min="6" max="6" width="54.125" style="0" customWidth="1"/>
    <col min="7" max="7" width="11.625" style="0" customWidth="1"/>
    <col min="8" max="8" width="11.25390625" style="0" customWidth="1"/>
    <col min="9" max="9" width="11.375" style="0" customWidth="1"/>
    <col min="10" max="10" width="11.00390625" style="0" customWidth="1"/>
    <col min="11" max="11" width="13.375" style="0" hidden="1" customWidth="1"/>
    <col min="12" max="12" width="14.25390625" style="0" customWidth="1"/>
  </cols>
  <sheetData>
    <row r="1" spans="2:12" ht="12.75">
      <c r="B1" s="47" t="s">
        <v>64</v>
      </c>
      <c r="C1" s="7"/>
      <c r="D1" s="7"/>
      <c r="E1" s="7"/>
      <c r="F1" s="7"/>
      <c r="G1" s="7"/>
      <c r="H1" s="7"/>
      <c r="I1" s="7"/>
      <c r="J1" s="7"/>
      <c r="K1" s="7"/>
      <c r="L1" s="7"/>
    </row>
    <row r="2" spans="2:12" ht="12.75"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2:12" ht="12.75">
      <c r="B3" s="7"/>
      <c r="C3" s="8" t="s">
        <v>56</v>
      </c>
      <c r="D3" s="8"/>
      <c r="E3" s="7"/>
      <c r="F3" s="7"/>
      <c r="G3" s="7"/>
      <c r="H3" s="7"/>
      <c r="I3" s="7"/>
      <c r="J3" s="7"/>
      <c r="K3" s="7"/>
      <c r="L3" s="7"/>
    </row>
    <row r="4" spans="2:18" ht="12.75">
      <c r="B4" s="7"/>
      <c r="C4" s="8" t="s">
        <v>57</v>
      </c>
      <c r="D4" s="8"/>
      <c r="E4" s="7"/>
      <c r="F4" s="7"/>
      <c r="G4" s="7"/>
      <c r="H4" s="7"/>
      <c r="I4" s="7"/>
      <c r="J4" s="7"/>
      <c r="K4" s="7"/>
      <c r="L4" s="7"/>
      <c r="N4" s="1"/>
      <c r="O4" s="1"/>
      <c r="P4" s="1"/>
      <c r="Q4" s="1"/>
      <c r="R4" s="1"/>
    </row>
    <row r="5" spans="2:18" ht="12.75">
      <c r="B5" s="7"/>
      <c r="C5" s="8"/>
      <c r="D5" s="8"/>
      <c r="E5" s="7"/>
      <c r="F5" s="7"/>
      <c r="G5" s="7"/>
      <c r="H5" s="7"/>
      <c r="I5" s="7"/>
      <c r="J5" s="7"/>
      <c r="K5" s="7"/>
      <c r="L5" s="7"/>
      <c r="N5" s="1"/>
      <c r="O5" s="1"/>
      <c r="P5" s="1"/>
      <c r="Q5" s="1"/>
      <c r="R5" s="1"/>
    </row>
    <row r="6" spans="2:18" ht="13.5" thickBot="1">
      <c r="B6" s="7"/>
      <c r="C6" s="7" t="s">
        <v>28</v>
      </c>
      <c r="D6" s="7"/>
      <c r="E6" s="7"/>
      <c r="F6" s="7"/>
      <c r="G6" s="7"/>
      <c r="H6" s="7"/>
      <c r="I6" s="7"/>
      <c r="J6" s="7"/>
      <c r="K6" s="7"/>
      <c r="L6" s="7"/>
      <c r="N6" s="1"/>
      <c r="O6" s="1"/>
      <c r="P6" s="1"/>
      <c r="Q6" s="1"/>
      <c r="R6" s="1"/>
    </row>
    <row r="7" spans="2:18" ht="12" customHeight="1" thickBot="1">
      <c r="B7" s="48"/>
      <c r="C7" s="39"/>
      <c r="D7" s="39"/>
      <c r="E7" s="39"/>
      <c r="F7" s="39"/>
      <c r="G7" s="10" t="s">
        <v>0</v>
      </c>
      <c r="H7" s="10" t="s">
        <v>0</v>
      </c>
      <c r="I7" s="10" t="s">
        <v>0</v>
      </c>
      <c r="J7" s="10" t="s">
        <v>0</v>
      </c>
      <c r="K7" s="10"/>
      <c r="L7" s="11"/>
      <c r="M7" s="1"/>
      <c r="N7" s="1"/>
      <c r="O7" s="1"/>
      <c r="P7" s="1"/>
      <c r="Q7" s="1"/>
      <c r="R7" s="1"/>
    </row>
    <row r="8" spans="2:18" ht="12" customHeight="1" thickBot="1">
      <c r="B8" s="25"/>
      <c r="C8" s="20"/>
      <c r="D8" s="13"/>
      <c r="E8" s="13"/>
      <c r="F8" s="13" t="s">
        <v>1</v>
      </c>
      <c r="G8" s="49">
        <v>700</v>
      </c>
      <c r="H8" s="50">
        <v>550</v>
      </c>
      <c r="I8" s="14">
        <v>400</v>
      </c>
      <c r="J8" s="15">
        <v>300</v>
      </c>
      <c r="K8" s="2" t="s">
        <v>2</v>
      </c>
      <c r="L8" s="16" t="s">
        <v>3</v>
      </c>
      <c r="M8" s="1"/>
      <c r="N8" s="1"/>
      <c r="O8" s="1"/>
      <c r="P8" s="1"/>
      <c r="Q8" s="1"/>
      <c r="R8" s="1"/>
    </row>
    <row r="9" spans="2:18" ht="12" customHeight="1" thickBot="1">
      <c r="B9" s="51"/>
      <c r="C9" s="38"/>
      <c r="D9" s="38"/>
      <c r="E9" s="38"/>
      <c r="F9" s="38"/>
      <c r="G9" s="52" t="s">
        <v>4</v>
      </c>
      <c r="H9" s="52"/>
      <c r="I9" s="52"/>
      <c r="J9" s="52"/>
      <c r="K9" s="53" t="s">
        <v>5</v>
      </c>
      <c r="L9" s="54" t="s">
        <v>33</v>
      </c>
      <c r="M9" s="1"/>
      <c r="N9" s="1"/>
      <c r="O9" s="1"/>
      <c r="P9" s="1"/>
      <c r="Q9" s="1"/>
      <c r="R9" s="1"/>
    </row>
    <row r="10" spans="2:18" ht="12" customHeight="1">
      <c r="B10" s="55" t="s">
        <v>6</v>
      </c>
      <c r="C10" s="40" t="s">
        <v>7</v>
      </c>
      <c r="D10" s="41"/>
      <c r="E10" s="37"/>
      <c r="F10" s="40"/>
      <c r="G10" s="42"/>
      <c r="H10" s="42"/>
      <c r="I10" s="42"/>
      <c r="J10" s="42"/>
      <c r="K10" s="42"/>
      <c r="L10" s="43">
        <f>SUM(L11:L13)</f>
        <v>24200</v>
      </c>
      <c r="M10" s="62"/>
      <c r="N10" s="1"/>
      <c r="O10" s="1"/>
      <c r="P10" s="1"/>
      <c r="Q10" s="1"/>
      <c r="R10" s="1"/>
    </row>
    <row r="11" spans="2:15" ht="12" customHeight="1">
      <c r="B11" s="12"/>
      <c r="C11" s="20" t="s">
        <v>8</v>
      </c>
      <c r="D11" s="20"/>
      <c r="E11" s="21"/>
      <c r="F11" s="22" t="s">
        <v>9</v>
      </c>
      <c r="G11" s="3">
        <v>2</v>
      </c>
      <c r="H11" s="3">
        <v>9</v>
      </c>
      <c r="I11" s="3">
        <v>3</v>
      </c>
      <c r="J11" s="3">
        <v>1</v>
      </c>
      <c r="K11" s="3"/>
      <c r="L11" s="5">
        <f>+$G$8*G11+$H$8*H11+$I$8*I11+$J$8*J11</f>
        <v>7850</v>
      </c>
      <c r="M11" s="62"/>
      <c r="N11" s="46"/>
      <c r="O11" s="1"/>
    </row>
    <row r="12" spans="2:15" ht="12" customHeight="1">
      <c r="B12" s="12"/>
      <c r="C12" s="20" t="s">
        <v>10</v>
      </c>
      <c r="D12" s="20"/>
      <c r="E12" s="21"/>
      <c r="F12" s="22" t="s">
        <v>39</v>
      </c>
      <c r="G12" s="3">
        <v>2</v>
      </c>
      <c r="H12" s="3">
        <v>6</v>
      </c>
      <c r="I12" s="3">
        <v>3</v>
      </c>
      <c r="J12" s="3">
        <v>1</v>
      </c>
      <c r="K12" s="3"/>
      <c r="L12" s="5">
        <f>+$G$8*G12+$H$8*H12+$I$8*I12+$J$8*J12</f>
        <v>6200</v>
      </c>
      <c r="M12" s="62"/>
      <c r="N12" s="46"/>
      <c r="O12" s="1"/>
    </row>
    <row r="13" spans="2:15" ht="12" customHeight="1">
      <c r="B13" s="12"/>
      <c r="C13" s="20" t="s">
        <v>11</v>
      </c>
      <c r="D13" s="20"/>
      <c r="E13" s="21"/>
      <c r="F13" s="22" t="s">
        <v>40</v>
      </c>
      <c r="G13" s="3">
        <v>2</v>
      </c>
      <c r="H13" s="3">
        <v>9</v>
      </c>
      <c r="I13" s="3">
        <v>8</v>
      </c>
      <c r="J13" s="3">
        <v>2</v>
      </c>
      <c r="K13" s="3"/>
      <c r="L13" s="5">
        <f>+$G$8*G13+$H$8*H13+$I$8*I13+$J$8*J13</f>
        <v>10150</v>
      </c>
      <c r="M13" s="62"/>
      <c r="N13" s="46"/>
      <c r="O13" s="1"/>
    </row>
    <row r="14" spans="2:15" ht="12" customHeight="1">
      <c r="B14" s="12"/>
      <c r="C14" s="20"/>
      <c r="D14" s="23"/>
      <c r="E14" s="24"/>
      <c r="F14" s="22" t="s">
        <v>29</v>
      </c>
      <c r="G14" s="3"/>
      <c r="H14" s="3"/>
      <c r="I14" s="3"/>
      <c r="J14" s="3"/>
      <c r="K14" s="3"/>
      <c r="L14" s="5"/>
      <c r="M14" s="7"/>
      <c r="N14" s="46"/>
      <c r="O14" s="1"/>
    </row>
    <row r="15" spans="2:15" ht="12" customHeight="1">
      <c r="B15" s="17" t="s">
        <v>14</v>
      </c>
      <c r="C15" s="2" t="s">
        <v>15</v>
      </c>
      <c r="D15" s="44" t="s">
        <v>34</v>
      </c>
      <c r="E15" s="19"/>
      <c r="F15" s="4" t="s">
        <v>41</v>
      </c>
      <c r="G15" s="3"/>
      <c r="H15" s="3"/>
      <c r="I15" s="3"/>
      <c r="J15" s="3"/>
      <c r="K15" s="3"/>
      <c r="L15" s="45">
        <f>SUM(L17:L23)</f>
        <v>167250</v>
      </c>
      <c r="M15" s="7"/>
      <c r="N15" s="46"/>
      <c r="O15" s="1"/>
    </row>
    <row r="16" spans="2:15" ht="12" customHeight="1">
      <c r="B16" s="25"/>
      <c r="C16" s="13"/>
      <c r="D16" s="2"/>
      <c r="E16" s="2"/>
      <c r="F16" s="2"/>
      <c r="G16" s="3"/>
      <c r="H16" s="3"/>
      <c r="I16" s="3"/>
      <c r="J16" s="3"/>
      <c r="K16" s="3"/>
      <c r="L16" s="5"/>
      <c r="M16" s="7"/>
      <c r="N16" s="46"/>
      <c r="O16" s="1"/>
    </row>
    <row r="17" spans="2:15" ht="12" customHeight="1">
      <c r="B17" s="25"/>
      <c r="C17" s="13"/>
      <c r="D17" s="2"/>
      <c r="E17" s="2" t="s">
        <v>16</v>
      </c>
      <c r="F17" s="56" t="s">
        <v>35</v>
      </c>
      <c r="G17" s="3">
        <v>2</v>
      </c>
      <c r="H17" s="3">
        <v>6</v>
      </c>
      <c r="I17" s="3">
        <v>5</v>
      </c>
      <c r="J17" s="3">
        <v>1</v>
      </c>
      <c r="K17" s="3"/>
      <c r="L17" s="5">
        <f aca="true" t="shared" si="0" ref="L17:L23">+$G$8*G17+$H$8*H17+$I$8*I17+$J$8*J17</f>
        <v>7000</v>
      </c>
      <c r="M17" s="63"/>
      <c r="N17" s="46"/>
      <c r="O17" s="1"/>
    </row>
    <row r="18" spans="2:15" ht="12" customHeight="1">
      <c r="B18" s="25"/>
      <c r="C18" s="13"/>
      <c r="D18" s="2"/>
      <c r="E18" s="2" t="s">
        <v>17</v>
      </c>
      <c r="F18" s="2" t="s">
        <v>54</v>
      </c>
      <c r="G18" s="3">
        <v>4</v>
      </c>
      <c r="H18" s="3">
        <v>6</v>
      </c>
      <c r="I18" s="3">
        <v>5</v>
      </c>
      <c r="J18" s="3">
        <v>1</v>
      </c>
      <c r="K18" s="3"/>
      <c r="L18" s="5">
        <f t="shared" si="0"/>
        <v>8400</v>
      </c>
      <c r="M18" s="63"/>
      <c r="N18" s="46"/>
      <c r="O18" s="1"/>
    </row>
    <row r="19" spans="2:15" ht="12.75" customHeight="1">
      <c r="B19" s="25"/>
      <c r="C19" s="13"/>
      <c r="D19" s="2"/>
      <c r="E19" s="2" t="s">
        <v>18</v>
      </c>
      <c r="F19" s="2" t="s">
        <v>66</v>
      </c>
      <c r="G19" s="3">
        <v>38</v>
      </c>
      <c r="H19" s="3">
        <v>105</v>
      </c>
      <c r="I19" s="3">
        <v>70</v>
      </c>
      <c r="J19" s="3">
        <v>36</v>
      </c>
      <c r="K19" s="3"/>
      <c r="L19" s="5">
        <f t="shared" si="0"/>
        <v>123150</v>
      </c>
      <c r="M19" s="63"/>
      <c r="N19" s="46"/>
      <c r="O19" s="1"/>
    </row>
    <row r="20" spans="2:15" ht="12" customHeight="1">
      <c r="B20" s="25"/>
      <c r="C20" s="13"/>
      <c r="D20" s="2"/>
      <c r="E20" s="2"/>
      <c r="F20" s="2" t="s">
        <v>60</v>
      </c>
      <c r="G20" s="3">
        <v>2</v>
      </c>
      <c r="H20" s="3">
        <v>6</v>
      </c>
      <c r="I20" s="3">
        <v>2</v>
      </c>
      <c r="J20" s="3">
        <v>1</v>
      </c>
      <c r="K20" s="3"/>
      <c r="L20" s="5">
        <f>+$G$8*G20+$H$8*H20+$I$8*I20+$J$8*J20</f>
        <v>5800</v>
      </c>
      <c r="M20" s="63"/>
      <c r="N20" s="46"/>
      <c r="O20" s="1"/>
    </row>
    <row r="21" spans="2:15" ht="12" customHeight="1">
      <c r="B21" s="25"/>
      <c r="C21" s="13"/>
      <c r="D21" s="2"/>
      <c r="E21" s="2"/>
      <c r="F21" s="2" t="s">
        <v>61</v>
      </c>
      <c r="G21" s="3">
        <v>2</v>
      </c>
      <c r="H21" s="3">
        <v>5</v>
      </c>
      <c r="I21" s="3">
        <v>2</v>
      </c>
      <c r="J21" s="3">
        <v>1</v>
      </c>
      <c r="K21" s="3"/>
      <c r="L21" s="5">
        <f>+$G$8*G21+$H$8*H21+$I$8*I21+$J$8*J21</f>
        <v>5250</v>
      </c>
      <c r="M21" s="63"/>
      <c r="N21" s="46"/>
      <c r="O21" s="1"/>
    </row>
    <row r="22" spans="2:15" ht="12" customHeight="1">
      <c r="B22" s="25"/>
      <c r="C22" s="13"/>
      <c r="D22" s="2"/>
      <c r="E22" s="2"/>
      <c r="F22" s="2" t="s">
        <v>42</v>
      </c>
      <c r="G22" s="3">
        <v>4</v>
      </c>
      <c r="H22" s="3">
        <v>7</v>
      </c>
      <c r="I22" s="3">
        <v>6</v>
      </c>
      <c r="J22" s="3">
        <v>3</v>
      </c>
      <c r="K22" s="3"/>
      <c r="L22" s="5">
        <f t="shared" si="0"/>
        <v>9950</v>
      </c>
      <c r="M22" s="63"/>
      <c r="N22" s="46"/>
      <c r="O22" s="1"/>
    </row>
    <row r="23" spans="2:15" ht="12" customHeight="1">
      <c r="B23" s="25"/>
      <c r="C23" s="13"/>
      <c r="D23" s="2"/>
      <c r="E23" s="2"/>
      <c r="F23" s="2" t="s">
        <v>43</v>
      </c>
      <c r="G23" s="3">
        <v>3</v>
      </c>
      <c r="H23" s="3">
        <v>6</v>
      </c>
      <c r="I23" s="3">
        <v>5</v>
      </c>
      <c r="J23" s="3">
        <v>1</v>
      </c>
      <c r="K23" s="3"/>
      <c r="L23" s="5">
        <f t="shared" si="0"/>
        <v>7700</v>
      </c>
      <c r="M23" s="63"/>
      <c r="N23" s="46"/>
      <c r="O23" s="1"/>
    </row>
    <row r="24" spans="2:15" ht="12" customHeight="1">
      <c r="B24" s="25"/>
      <c r="C24" s="13"/>
      <c r="D24" s="2"/>
      <c r="E24" s="2"/>
      <c r="F24" s="2"/>
      <c r="G24" s="3"/>
      <c r="H24" s="3"/>
      <c r="I24" s="3"/>
      <c r="J24" s="3"/>
      <c r="K24" s="3"/>
      <c r="L24" s="5"/>
      <c r="M24" s="63"/>
      <c r="N24" s="46"/>
      <c r="O24" s="1"/>
    </row>
    <row r="25" spans="2:15" ht="12" customHeight="1">
      <c r="B25" s="57" t="s">
        <v>30</v>
      </c>
      <c r="C25" s="13" t="s">
        <v>12</v>
      </c>
      <c r="D25" s="2"/>
      <c r="E25" s="2"/>
      <c r="F25" s="2" t="s">
        <v>13</v>
      </c>
      <c r="G25" s="3">
        <v>10</v>
      </c>
      <c r="H25" s="3">
        <v>18</v>
      </c>
      <c r="I25" s="3">
        <v>20</v>
      </c>
      <c r="J25" s="3">
        <v>4</v>
      </c>
      <c r="K25" s="3"/>
      <c r="L25" s="58">
        <f>+$G$8*G25+$H$8*H25+$I$8*I25+$J$8*J25</f>
        <v>26100</v>
      </c>
      <c r="M25" s="63"/>
      <c r="N25" s="46"/>
      <c r="O25" s="1"/>
    </row>
    <row r="26" spans="2:15" ht="12" customHeight="1">
      <c r="B26" s="26" t="s">
        <v>31</v>
      </c>
      <c r="C26" s="13" t="s">
        <v>19</v>
      </c>
      <c r="D26" s="2" t="s">
        <v>29</v>
      </c>
      <c r="E26" s="2" t="s">
        <v>29</v>
      </c>
      <c r="F26" s="4" t="s">
        <v>20</v>
      </c>
      <c r="G26" s="3">
        <v>10</v>
      </c>
      <c r="H26" s="3">
        <v>20</v>
      </c>
      <c r="I26" s="3">
        <v>24</v>
      </c>
      <c r="J26" s="3">
        <v>20</v>
      </c>
      <c r="K26" s="3"/>
      <c r="L26" s="58">
        <f>+$G$8*G26+$H$8*H26+$I$8*I26+$J$8*J26</f>
        <v>33600</v>
      </c>
      <c r="M26" s="63"/>
      <c r="N26" s="46"/>
      <c r="O26" s="1"/>
    </row>
    <row r="27" spans="2:15" ht="12" customHeight="1">
      <c r="B27" s="26" t="s">
        <v>47</v>
      </c>
      <c r="C27" s="13" t="s">
        <v>21</v>
      </c>
      <c r="D27" s="2" t="s">
        <v>29</v>
      </c>
      <c r="E27" s="2" t="s">
        <v>29</v>
      </c>
      <c r="F27" s="4" t="s">
        <v>32</v>
      </c>
      <c r="G27" s="3">
        <v>8</v>
      </c>
      <c r="H27" s="3">
        <v>30</v>
      </c>
      <c r="I27" s="3">
        <v>16</v>
      </c>
      <c r="J27" s="3">
        <v>12</v>
      </c>
      <c r="K27" s="3"/>
      <c r="L27" s="58">
        <f>+$G$8*G27+$H$8*H27+$I$8*I27+$J$8*J27</f>
        <v>32100</v>
      </c>
      <c r="M27" s="63"/>
      <c r="N27" s="46"/>
      <c r="O27" s="1"/>
    </row>
    <row r="28" spans="2:15" ht="12" customHeight="1">
      <c r="B28" s="26" t="s">
        <v>37</v>
      </c>
      <c r="C28" s="13" t="s">
        <v>22</v>
      </c>
      <c r="D28" s="2"/>
      <c r="E28" s="2"/>
      <c r="F28" s="4" t="s">
        <v>36</v>
      </c>
      <c r="G28" s="3">
        <v>6</v>
      </c>
      <c r="H28" s="3">
        <v>10</v>
      </c>
      <c r="I28" s="3">
        <v>7</v>
      </c>
      <c r="J28" s="3">
        <v>4</v>
      </c>
      <c r="K28" s="3"/>
      <c r="L28" s="58">
        <f>+$G$8*G28+$H$8*H28+$I$8*I28+$J$8*J28</f>
        <v>13700</v>
      </c>
      <c r="M28" s="63"/>
      <c r="N28" s="46"/>
      <c r="O28" s="1"/>
    </row>
    <row r="29" spans="2:15" ht="12" customHeight="1">
      <c r="B29" s="26"/>
      <c r="C29" s="13"/>
      <c r="D29" s="2"/>
      <c r="E29" s="2"/>
      <c r="F29" s="4"/>
      <c r="G29" s="3"/>
      <c r="H29" s="3"/>
      <c r="I29" s="3"/>
      <c r="J29" s="3"/>
      <c r="K29" s="3"/>
      <c r="L29" s="6"/>
      <c r="M29" s="63"/>
      <c r="N29" s="46"/>
      <c r="O29" s="1"/>
    </row>
    <row r="30" spans="2:15" ht="12" customHeight="1">
      <c r="B30" s="26" t="s">
        <v>44</v>
      </c>
      <c r="C30" s="13" t="s">
        <v>6</v>
      </c>
      <c r="D30" s="2" t="s">
        <v>29</v>
      </c>
      <c r="E30" s="2" t="s">
        <v>29</v>
      </c>
      <c r="F30" s="4" t="s">
        <v>23</v>
      </c>
      <c r="G30" s="3"/>
      <c r="H30" s="3"/>
      <c r="I30" s="3"/>
      <c r="J30" s="3"/>
      <c r="K30" s="3"/>
      <c r="L30" s="45">
        <f>(L31+L32+L33)</f>
        <v>96100</v>
      </c>
      <c r="M30" s="63"/>
      <c r="N30" s="46"/>
      <c r="O30" s="1"/>
    </row>
    <row r="31" spans="2:15" ht="12" customHeight="1">
      <c r="B31" s="25"/>
      <c r="C31" s="13"/>
      <c r="D31" s="2">
        <v>1</v>
      </c>
      <c r="E31" s="2" t="s">
        <v>29</v>
      </c>
      <c r="F31" s="2" t="s">
        <v>67</v>
      </c>
      <c r="G31" s="3">
        <v>24</v>
      </c>
      <c r="H31" s="3">
        <v>36</v>
      </c>
      <c r="I31" s="3">
        <v>24</v>
      </c>
      <c r="J31" s="3">
        <v>36</v>
      </c>
      <c r="K31" s="3"/>
      <c r="L31" s="5">
        <f>+$G$8*G31+$H$8*H31+$I$8*I31+$J$8*J31</f>
        <v>57000</v>
      </c>
      <c r="M31" s="63"/>
      <c r="N31" s="46"/>
      <c r="O31" s="1"/>
    </row>
    <row r="32" spans="2:15" ht="12" customHeight="1">
      <c r="B32" s="25"/>
      <c r="C32" s="13"/>
      <c r="D32" s="2">
        <v>2</v>
      </c>
      <c r="E32" s="2"/>
      <c r="F32" s="2" t="s">
        <v>24</v>
      </c>
      <c r="G32" s="3">
        <v>8</v>
      </c>
      <c r="H32" s="3">
        <v>12</v>
      </c>
      <c r="I32" s="3">
        <v>10</v>
      </c>
      <c r="J32" s="3">
        <v>4</v>
      </c>
      <c r="K32" s="3"/>
      <c r="L32" s="5">
        <f>+$G$8*G32+$H$8*H32+$I$8*I32+$J$8*J32</f>
        <v>17400</v>
      </c>
      <c r="M32" s="63"/>
      <c r="N32" s="46"/>
      <c r="O32" s="1"/>
    </row>
    <row r="33" spans="2:15" ht="12" customHeight="1">
      <c r="B33" s="25"/>
      <c r="C33" s="13"/>
      <c r="D33" s="2">
        <v>3</v>
      </c>
      <c r="E33" s="2"/>
      <c r="F33" s="2" t="s">
        <v>63</v>
      </c>
      <c r="G33" s="3">
        <v>9</v>
      </c>
      <c r="H33" s="3">
        <v>16</v>
      </c>
      <c r="I33" s="3">
        <v>12</v>
      </c>
      <c r="J33" s="3">
        <v>6</v>
      </c>
      <c r="K33" s="3"/>
      <c r="L33" s="5">
        <f>+$G$8*G33+$H$8*H33+$I$8*I33+$J$8*J33</f>
        <v>21700</v>
      </c>
      <c r="M33" s="63"/>
      <c r="N33" s="46"/>
      <c r="O33" s="1"/>
    </row>
    <row r="34" spans="2:15" ht="12" customHeight="1">
      <c r="B34" s="25"/>
      <c r="C34" s="13"/>
      <c r="D34" s="2"/>
      <c r="E34" s="2"/>
      <c r="F34" s="2"/>
      <c r="G34" s="3"/>
      <c r="H34" s="3"/>
      <c r="I34" s="3"/>
      <c r="J34" s="3"/>
      <c r="K34" s="3"/>
      <c r="L34" s="5"/>
      <c r="M34" s="7"/>
      <c r="N34" s="46"/>
      <c r="O34" s="1"/>
    </row>
    <row r="35" spans="2:15" ht="12" customHeight="1">
      <c r="B35" s="26" t="s">
        <v>45</v>
      </c>
      <c r="C35" s="13" t="s">
        <v>25</v>
      </c>
      <c r="D35" s="2"/>
      <c r="E35" s="2"/>
      <c r="F35" s="2" t="s">
        <v>55</v>
      </c>
      <c r="G35" s="3">
        <v>10</v>
      </c>
      <c r="H35" s="3">
        <v>20</v>
      </c>
      <c r="I35" s="3">
        <v>11</v>
      </c>
      <c r="J35" s="3">
        <v>5</v>
      </c>
      <c r="K35" s="3"/>
      <c r="L35" s="58">
        <f>+$G$8*G35+$H$8*H35+$I$8*I35+$J$8*J35</f>
        <v>23900</v>
      </c>
      <c r="M35" s="7"/>
      <c r="N35" s="46"/>
      <c r="O35" s="1"/>
    </row>
    <row r="36" spans="2:15" ht="12" customHeight="1">
      <c r="B36" s="26"/>
      <c r="C36" s="13"/>
      <c r="D36" s="2" t="s">
        <v>29</v>
      </c>
      <c r="E36" s="2" t="s">
        <v>29</v>
      </c>
      <c r="F36" s="2" t="s">
        <v>58</v>
      </c>
      <c r="G36" s="3">
        <v>10</v>
      </c>
      <c r="H36" s="3">
        <v>15</v>
      </c>
      <c r="I36" s="3">
        <v>14</v>
      </c>
      <c r="J36" s="3">
        <v>7</v>
      </c>
      <c r="K36" s="3"/>
      <c r="L36" s="58">
        <f>+$G$8*G36+$H$8*H36+$I$8*I36+$J$8*J36</f>
        <v>22950</v>
      </c>
      <c r="M36" s="7"/>
      <c r="N36" s="46"/>
      <c r="O36" s="1"/>
    </row>
    <row r="37" spans="2:15" ht="12" customHeight="1">
      <c r="B37" s="26" t="s">
        <v>46</v>
      </c>
      <c r="C37" s="13" t="s">
        <v>38</v>
      </c>
      <c r="D37" s="2"/>
      <c r="E37" s="2"/>
      <c r="F37" s="4" t="s">
        <v>62</v>
      </c>
      <c r="G37" s="3">
        <v>26</v>
      </c>
      <c r="H37" s="3">
        <v>16</v>
      </c>
      <c r="I37" s="3">
        <v>0</v>
      </c>
      <c r="J37" s="3">
        <v>0</v>
      </c>
      <c r="K37" s="3"/>
      <c r="L37" s="58">
        <f>+$G$8*G37+$H$8*H37+$I$8*I37+$J$8*J37</f>
        <v>27000</v>
      </c>
      <c r="M37" s="7"/>
      <c r="N37" s="46"/>
      <c r="O37" s="1"/>
    </row>
    <row r="38" spans="2:15" ht="12" customHeight="1">
      <c r="B38" s="26" t="s">
        <v>48</v>
      </c>
      <c r="C38" s="13" t="s">
        <v>49</v>
      </c>
      <c r="D38" s="2"/>
      <c r="E38" s="2"/>
      <c r="F38" s="4" t="s">
        <v>52</v>
      </c>
      <c r="G38" s="3">
        <v>8</v>
      </c>
      <c r="H38" s="3">
        <v>10</v>
      </c>
      <c r="I38" s="3">
        <v>8</v>
      </c>
      <c r="J38" s="3">
        <v>8</v>
      </c>
      <c r="K38" s="3"/>
      <c r="L38" s="58">
        <f>+$G$8*G38+$H$8*H38+$I$8*I38+$J$8*J38</f>
        <v>16700</v>
      </c>
      <c r="M38" s="7"/>
      <c r="N38" s="46"/>
      <c r="O38" s="1"/>
    </row>
    <row r="39" spans="2:15" ht="12" customHeight="1" thickBot="1">
      <c r="B39" s="57" t="s">
        <v>50</v>
      </c>
      <c r="C39" s="13" t="s">
        <v>51</v>
      </c>
      <c r="D39" s="2"/>
      <c r="E39" s="2"/>
      <c r="F39" s="2" t="s">
        <v>53</v>
      </c>
      <c r="G39" s="3">
        <v>8</v>
      </c>
      <c r="H39" s="3">
        <v>8</v>
      </c>
      <c r="I39" s="3">
        <v>8</v>
      </c>
      <c r="J39" s="3">
        <v>10</v>
      </c>
      <c r="K39" s="3"/>
      <c r="L39" s="58">
        <f>+$G$8*G39+$H$8*H39+$I$8*I39+$J$8*J39</f>
        <v>16200</v>
      </c>
      <c r="M39" s="63"/>
      <c r="N39" s="46"/>
      <c r="O39" s="1"/>
    </row>
    <row r="40" spans="2:15" ht="12" customHeight="1">
      <c r="B40" s="27"/>
      <c r="C40" s="28"/>
      <c r="D40" s="9"/>
      <c r="E40" s="9"/>
      <c r="F40" s="29" t="s">
        <v>26</v>
      </c>
      <c r="G40" s="30"/>
      <c r="H40" s="30"/>
      <c r="I40" s="30"/>
      <c r="J40" s="30"/>
      <c r="K40" s="30"/>
      <c r="L40" s="59">
        <f>SUM(L10,L15,L25,L26,L27,L28,L30,L35,L36,L37,L38,L39)</f>
        <v>499800</v>
      </c>
      <c r="M40" s="7"/>
      <c r="N40" s="46"/>
      <c r="O40">
        <v>610500</v>
      </c>
    </row>
    <row r="41" spans="2:14" ht="12" customHeight="1">
      <c r="B41" s="31"/>
      <c r="C41" s="22"/>
      <c r="D41" s="19"/>
      <c r="E41" s="19"/>
      <c r="F41" s="18" t="s">
        <v>59</v>
      </c>
      <c r="G41" s="3"/>
      <c r="H41" s="3"/>
      <c r="I41" s="3"/>
      <c r="J41" s="3"/>
      <c r="K41" s="3"/>
      <c r="L41" s="60">
        <f>L40*0.19</f>
        <v>94962</v>
      </c>
      <c r="M41" s="7"/>
      <c r="N41" s="46"/>
    </row>
    <row r="42" spans="2:14" ht="12" customHeight="1" thickBot="1">
      <c r="B42" s="32"/>
      <c r="C42" s="33"/>
      <c r="D42" s="34"/>
      <c r="E42" s="34"/>
      <c r="F42" s="35" t="s">
        <v>27</v>
      </c>
      <c r="G42" s="36"/>
      <c r="H42" s="36"/>
      <c r="I42" s="36"/>
      <c r="J42" s="36"/>
      <c r="K42" s="36"/>
      <c r="L42" s="61">
        <f>L40+L41</f>
        <v>594762</v>
      </c>
      <c r="M42" s="7"/>
      <c r="N42" s="46"/>
    </row>
    <row r="43" spans="2:14" ht="12.75">
      <c r="B43" t="s">
        <v>65</v>
      </c>
      <c r="N43" s="46"/>
    </row>
  </sheetData>
  <printOptions/>
  <pageMargins left="0.97" right="0.75" top="1" bottom="1" header="0.4921259845" footer="0.4921259845"/>
  <pageSetup horizontalDpi="300" verticalDpi="300" orientation="landscape" paperSize="9" scale="75" r:id="rId1"/>
  <headerFooter alignWithMargins="0">
    <oddHeader>&amp;C&amp;A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árok2">
    <pageSetUpPr fitToPage="1"/>
  </sheetPr>
  <dimension ref="B1:R50"/>
  <sheetViews>
    <sheetView tabSelected="1" zoomScale="75" zoomScaleNormal="75" workbookViewId="0" topLeftCell="A1">
      <selection activeCell="O5" sqref="O5"/>
    </sheetView>
  </sheetViews>
  <sheetFormatPr defaultColWidth="9.00390625" defaultRowHeight="12.75"/>
  <cols>
    <col min="1" max="1" width="3.375" style="0" customWidth="1"/>
    <col min="2" max="2" width="3.875" style="0" customWidth="1"/>
    <col min="3" max="4" width="3.125" style="0" customWidth="1"/>
    <col min="5" max="5" width="6.625" style="0" customWidth="1"/>
    <col min="6" max="6" width="53.625" style="0" customWidth="1"/>
    <col min="7" max="10" width="10.75390625" style="0" customWidth="1"/>
    <col min="11" max="11" width="10.75390625" style="0" hidden="1" customWidth="1"/>
    <col min="12" max="12" width="16.75390625" style="0" customWidth="1"/>
    <col min="13" max="13" width="11.625" style="0" bestFit="1" customWidth="1"/>
    <col min="14" max="14" width="9.00390625" style="0" customWidth="1"/>
  </cols>
  <sheetData>
    <row r="1" spans="2:12" s="64" customFormat="1" ht="18">
      <c r="B1" s="65" t="s">
        <v>64</v>
      </c>
      <c r="C1" s="66"/>
      <c r="D1" s="66"/>
      <c r="E1" s="66"/>
      <c r="F1" s="66"/>
      <c r="G1" s="66"/>
      <c r="H1" s="66"/>
      <c r="I1" s="66"/>
      <c r="J1" s="66"/>
      <c r="K1" s="66"/>
      <c r="L1" s="69" t="s">
        <v>76</v>
      </c>
    </row>
    <row r="2" spans="2:12" ht="12.75"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2:12" ht="12.75">
      <c r="B3" s="7"/>
      <c r="C3" s="8" t="s">
        <v>56</v>
      </c>
      <c r="D3" s="8"/>
      <c r="E3" s="7"/>
      <c r="F3" s="7"/>
      <c r="G3" s="7"/>
      <c r="H3" s="7"/>
      <c r="I3" s="7"/>
      <c r="J3" s="7"/>
      <c r="K3" s="7"/>
      <c r="L3" s="7"/>
    </row>
    <row r="4" spans="2:18" ht="12.75">
      <c r="B4" s="7"/>
      <c r="C4" s="8" t="s">
        <v>57</v>
      </c>
      <c r="D4" s="8"/>
      <c r="E4" s="7"/>
      <c r="F4" s="7"/>
      <c r="G4" s="7"/>
      <c r="H4" s="7"/>
      <c r="I4" s="7"/>
      <c r="J4" s="7"/>
      <c r="K4" s="7"/>
      <c r="L4" s="7"/>
      <c r="N4" s="1"/>
      <c r="O4" s="1"/>
      <c r="P4" s="1"/>
      <c r="Q4" s="1"/>
      <c r="R4" s="1"/>
    </row>
    <row r="5" spans="2:18" ht="12.75">
      <c r="B5" s="7"/>
      <c r="C5" s="8"/>
      <c r="D5" s="8"/>
      <c r="E5" s="7"/>
      <c r="F5" s="7"/>
      <c r="G5" s="7"/>
      <c r="H5" s="7"/>
      <c r="I5" s="7"/>
      <c r="J5" s="7"/>
      <c r="K5" s="7"/>
      <c r="L5" s="7"/>
      <c r="N5" s="1"/>
      <c r="O5" s="1"/>
      <c r="P5" s="1"/>
      <c r="Q5" s="1"/>
      <c r="R5" s="1"/>
    </row>
    <row r="6" spans="2:18" ht="13.5" thickBot="1">
      <c r="B6" s="7"/>
      <c r="C6" s="7" t="s">
        <v>28</v>
      </c>
      <c r="D6" s="7"/>
      <c r="E6" s="7"/>
      <c r="F6" s="7"/>
      <c r="G6" s="7"/>
      <c r="H6" s="7"/>
      <c r="I6" s="7"/>
      <c r="J6" s="7"/>
      <c r="K6" s="7"/>
      <c r="L6" s="7"/>
      <c r="N6" s="1"/>
      <c r="O6" s="1"/>
      <c r="P6" s="1"/>
      <c r="Q6" s="1"/>
      <c r="R6" s="1"/>
    </row>
    <row r="7" spans="2:18" ht="12" customHeight="1" thickBot="1">
      <c r="B7" s="48"/>
      <c r="C7" s="39"/>
      <c r="D7" s="39"/>
      <c r="E7" s="39"/>
      <c r="F7" s="39"/>
      <c r="G7" s="10" t="s">
        <v>74</v>
      </c>
      <c r="H7" s="10" t="s">
        <v>74</v>
      </c>
      <c r="I7" s="10" t="s">
        <v>74</v>
      </c>
      <c r="J7" s="10" t="s">
        <v>74</v>
      </c>
      <c r="K7" s="10"/>
      <c r="L7" s="11"/>
      <c r="M7" s="1"/>
      <c r="N7" s="1"/>
      <c r="O7" s="1"/>
      <c r="P7" s="1"/>
      <c r="Q7" s="1"/>
      <c r="R7" s="1"/>
    </row>
    <row r="8" spans="2:18" ht="12" customHeight="1" thickBot="1">
      <c r="B8" s="25"/>
      <c r="C8" s="20"/>
      <c r="D8" s="13"/>
      <c r="E8" s="13"/>
      <c r="F8" s="13" t="s">
        <v>1</v>
      </c>
      <c r="G8" s="70">
        <v>23.2357</v>
      </c>
      <c r="H8" s="71">
        <v>18.2567</v>
      </c>
      <c r="I8" s="72">
        <v>13.2776</v>
      </c>
      <c r="J8" s="73">
        <v>9.9582</v>
      </c>
      <c r="K8" s="2" t="s">
        <v>2</v>
      </c>
      <c r="L8" s="67" t="s">
        <v>3</v>
      </c>
      <c r="M8" s="1"/>
      <c r="N8" s="1"/>
      <c r="O8" s="1"/>
      <c r="P8" s="1"/>
      <c r="Q8" s="1"/>
      <c r="R8" s="1"/>
    </row>
    <row r="9" spans="2:18" ht="12" customHeight="1" thickBot="1">
      <c r="B9" s="51"/>
      <c r="C9" s="38"/>
      <c r="D9" s="38"/>
      <c r="E9" s="38"/>
      <c r="F9" s="38"/>
      <c r="G9" s="52" t="s">
        <v>4</v>
      </c>
      <c r="H9" s="52"/>
      <c r="I9" s="52"/>
      <c r="J9" s="52"/>
      <c r="K9" s="53" t="s">
        <v>5</v>
      </c>
      <c r="L9" s="68" t="s">
        <v>75</v>
      </c>
      <c r="M9" s="1"/>
      <c r="N9" s="1"/>
      <c r="O9" s="1"/>
      <c r="P9" s="1"/>
      <c r="Q9" s="1"/>
      <c r="R9" s="1"/>
    </row>
    <row r="10" spans="2:18" ht="12" customHeight="1">
      <c r="B10" s="55" t="s">
        <v>6</v>
      </c>
      <c r="C10" s="40" t="s">
        <v>7</v>
      </c>
      <c r="D10" s="41"/>
      <c r="E10" s="37"/>
      <c r="F10" s="40"/>
      <c r="G10" s="42"/>
      <c r="H10" s="42"/>
      <c r="I10" s="42"/>
      <c r="J10" s="42"/>
      <c r="K10" s="42"/>
      <c r="L10" s="43">
        <f>SUM(L11:L13)</f>
        <v>0</v>
      </c>
      <c r="M10" s="62"/>
      <c r="N10" s="1"/>
      <c r="O10" s="1"/>
      <c r="P10" s="1"/>
      <c r="Q10" s="1"/>
      <c r="R10" s="1"/>
    </row>
    <row r="11" spans="2:15" ht="12" customHeight="1">
      <c r="B11" s="12"/>
      <c r="C11" s="20" t="s">
        <v>8</v>
      </c>
      <c r="D11" s="20"/>
      <c r="E11" s="21"/>
      <c r="F11" s="22" t="s">
        <v>9</v>
      </c>
      <c r="G11" s="3">
        <v>0</v>
      </c>
      <c r="H11" s="3">
        <v>0</v>
      </c>
      <c r="I11" s="3">
        <v>0</v>
      </c>
      <c r="J11" s="3">
        <v>0</v>
      </c>
      <c r="K11" s="3"/>
      <c r="L11" s="5">
        <f>+$G$8*G11+$H$8*H11+$I$8*I11+$J$8*J11</f>
        <v>0</v>
      </c>
      <c r="M11" s="62"/>
      <c r="N11" s="46"/>
      <c r="O11" s="1"/>
    </row>
    <row r="12" spans="2:15" ht="12" customHeight="1">
      <c r="B12" s="12"/>
      <c r="C12" s="20" t="s">
        <v>10</v>
      </c>
      <c r="D12" s="20"/>
      <c r="E12" s="21"/>
      <c r="F12" s="22" t="s">
        <v>39</v>
      </c>
      <c r="G12" s="3">
        <v>0</v>
      </c>
      <c r="H12" s="3">
        <v>0</v>
      </c>
      <c r="I12" s="3">
        <v>0</v>
      </c>
      <c r="J12" s="3">
        <v>0</v>
      </c>
      <c r="K12" s="3"/>
      <c r="L12" s="5">
        <f>+$G$8*G12+$H$8*H12+$I$8*I12+$J$8*J12</f>
        <v>0</v>
      </c>
      <c r="M12" s="62"/>
      <c r="N12" s="46"/>
      <c r="O12" s="1"/>
    </row>
    <row r="13" spans="2:15" ht="12" customHeight="1">
      <c r="B13" s="12"/>
      <c r="C13" s="20" t="s">
        <v>11</v>
      </c>
      <c r="D13" s="20"/>
      <c r="E13" s="21"/>
      <c r="F13" s="22" t="s">
        <v>40</v>
      </c>
      <c r="G13" s="3">
        <v>0</v>
      </c>
      <c r="H13" s="3">
        <v>0</v>
      </c>
      <c r="I13" s="3">
        <v>0</v>
      </c>
      <c r="J13" s="3">
        <v>0</v>
      </c>
      <c r="K13" s="3"/>
      <c r="L13" s="5">
        <f>+$G$8*G13+$H$8*H13+$I$8*I13+$J$8*J13</f>
        <v>0</v>
      </c>
      <c r="M13" s="62"/>
      <c r="N13" s="46"/>
      <c r="O13" s="1"/>
    </row>
    <row r="14" spans="2:15" ht="12" customHeight="1">
      <c r="B14" s="12"/>
      <c r="C14" s="20"/>
      <c r="D14" s="23"/>
      <c r="E14" s="24"/>
      <c r="F14" s="22" t="s">
        <v>29</v>
      </c>
      <c r="G14" s="3"/>
      <c r="H14" s="3"/>
      <c r="I14" s="3"/>
      <c r="J14" s="3"/>
      <c r="K14" s="3"/>
      <c r="L14" s="5"/>
      <c r="M14" s="7"/>
      <c r="N14" s="46"/>
      <c r="O14" s="1"/>
    </row>
    <row r="15" spans="2:15" ht="12" customHeight="1">
      <c r="B15" s="17" t="s">
        <v>14</v>
      </c>
      <c r="C15" s="2" t="s">
        <v>15</v>
      </c>
      <c r="D15" s="44" t="s">
        <v>34</v>
      </c>
      <c r="E15" s="19"/>
      <c r="F15" s="4" t="s">
        <v>41</v>
      </c>
      <c r="G15" s="3"/>
      <c r="H15" s="3"/>
      <c r="I15" s="3"/>
      <c r="J15" s="3"/>
      <c r="K15" s="3"/>
      <c r="L15" s="45">
        <f>SUM(L17:L24)</f>
        <v>0</v>
      </c>
      <c r="M15" s="7"/>
      <c r="N15" s="46"/>
      <c r="O15" s="1"/>
    </row>
    <row r="16" spans="2:15" ht="12" customHeight="1">
      <c r="B16" s="25"/>
      <c r="C16" s="13"/>
      <c r="D16" s="2"/>
      <c r="E16" s="2"/>
      <c r="F16" s="2"/>
      <c r="G16" s="3"/>
      <c r="H16" s="3"/>
      <c r="I16" s="3"/>
      <c r="J16" s="3"/>
      <c r="K16" s="3"/>
      <c r="L16" s="5"/>
      <c r="M16" s="7"/>
      <c r="N16" s="46"/>
      <c r="O16" s="1"/>
    </row>
    <row r="17" spans="2:15" ht="12" customHeight="1">
      <c r="B17" s="25"/>
      <c r="C17" s="13"/>
      <c r="D17" s="2"/>
      <c r="E17" s="2" t="s">
        <v>16</v>
      </c>
      <c r="F17" s="56" t="s">
        <v>35</v>
      </c>
      <c r="G17" s="3">
        <v>0</v>
      </c>
      <c r="H17" s="3">
        <v>0</v>
      </c>
      <c r="I17" s="3">
        <v>0</v>
      </c>
      <c r="J17" s="3">
        <v>0</v>
      </c>
      <c r="K17" s="3"/>
      <c r="L17" s="5">
        <f aca="true" t="shared" si="0" ref="L17:L23">+$G$8*G17+$H$8*H17+$I$8*I17+$J$8*J17</f>
        <v>0</v>
      </c>
      <c r="M17" s="63"/>
      <c r="N17" s="46"/>
      <c r="O17" s="1"/>
    </row>
    <row r="18" spans="2:15" ht="12" customHeight="1">
      <c r="B18" s="25"/>
      <c r="C18" s="13"/>
      <c r="D18" s="2"/>
      <c r="E18" s="2" t="s">
        <v>17</v>
      </c>
      <c r="F18" s="2" t="s">
        <v>54</v>
      </c>
      <c r="G18" s="3">
        <v>0</v>
      </c>
      <c r="H18" s="3">
        <v>0</v>
      </c>
      <c r="I18" s="3">
        <v>0</v>
      </c>
      <c r="J18" s="3">
        <v>0</v>
      </c>
      <c r="K18" s="3"/>
      <c r="L18" s="5">
        <f t="shared" si="0"/>
        <v>0</v>
      </c>
      <c r="M18" s="63"/>
      <c r="N18" s="46"/>
      <c r="O18" s="1"/>
    </row>
    <row r="19" spans="2:15" ht="12.75" customHeight="1">
      <c r="B19" s="25"/>
      <c r="C19" s="13"/>
      <c r="D19" s="2"/>
      <c r="E19" s="2" t="s">
        <v>18</v>
      </c>
      <c r="F19" s="2" t="s">
        <v>66</v>
      </c>
      <c r="G19" s="3">
        <v>0</v>
      </c>
      <c r="H19" s="3">
        <v>0</v>
      </c>
      <c r="I19" s="3">
        <v>0</v>
      </c>
      <c r="J19" s="3">
        <v>0</v>
      </c>
      <c r="K19" s="3"/>
      <c r="L19" s="5">
        <f t="shared" si="0"/>
        <v>0</v>
      </c>
      <c r="M19" s="63"/>
      <c r="N19" s="46"/>
      <c r="O19" s="1"/>
    </row>
    <row r="20" spans="2:15" ht="12" customHeight="1">
      <c r="B20" s="25"/>
      <c r="C20" s="13"/>
      <c r="D20" s="2"/>
      <c r="E20" s="2"/>
      <c r="F20" s="2" t="s">
        <v>60</v>
      </c>
      <c r="G20" s="3">
        <v>0</v>
      </c>
      <c r="H20" s="3">
        <v>0</v>
      </c>
      <c r="I20" s="3">
        <v>0</v>
      </c>
      <c r="J20" s="3">
        <v>0</v>
      </c>
      <c r="K20" s="3"/>
      <c r="L20" s="5">
        <f>+$G$8*G20+$H$8*H20+$I$8*I20+$J$8*J20</f>
        <v>0</v>
      </c>
      <c r="M20" s="63"/>
      <c r="N20" s="46"/>
      <c r="O20" s="1"/>
    </row>
    <row r="21" spans="2:15" ht="12" customHeight="1">
      <c r="B21" s="25"/>
      <c r="C21" s="13"/>
      <c r="D21" s="2"/>
      <c r="E21" s="2"/>
      <c r="F21" s="2" t="s">
        <v>61</v>
      </c>
      <c r="G21" s="3">
        <v>0</v>
      </c>
      <c r="H21" s="3">
        <v>0</v>
      </c>
      <c r="I21" s="3">
        <v>0</v>
      </c>
      <c r="J21" s="3">
        <v>0</v>
      </c>
      <c r="K21" s="3"/>
      <c r="L21" s="5">
        <f>+$G$8*G21+$H$8*H21+$I$8*I21+$J$8*J21</f>
        <v>0</v>
      </c>
      <c r="M21" s="63"/>
      <c r="N21" s="46"/>
      <c r="O21" s="1"/>
    </row>
    <row r="22" spans="2:15" ht="12" customHeight="1">
      <c r="B22" s="25"/>
      <c r="C22" s="13"/>
      <c r="D22" s="2"/>
      <c r="E22" s="2"/>
      <c r="F22" s="2" t="s">
        <v>42</v>
      </c>
      <c r="G22" s="3">
        <v>0</v>
      </c>
      <c r="H22" s="3">
        <v>0</v>
      </c>
      <c r="I22" s="3">
        <v>0</v>
      </c>
      <c r="J22" s="3">
        <v>0</v>
      </c>
      <c r="K22" s="3"/>
      <c r="L22" s="5">
        <f t="shared" si="0"/>
        <v>0</v>
      </c>
      <c r="M22" s="63"/>
      <c r="N22" s="46"/>
      <c r="O22" s="1"/>
    </row>
    <row r="23" spans="2:15" ht="12" customHeight="1">
      <c r="B23" s="25"/>
      <c r="C23" s="13"/>
      <c r="D23" s="2"/>
      <c r="E23" s="2"/>
      <c r="F23" s="2" t="s">
        <v>43</v>
      </c>
      <c r="G23" s="3">
        <v>0</v>
      </c>
      <c r="H23" s="3">
        <v>0</v>
      </c>
      <c r="I23" s="3">
        <v>0</v>
      </c>
      <c r="J23" s="3">
        <v>0</v>
      </c>
      <c r="K23" s="3"/>
      <c r="L23" s="5">
        <f t="shared" si="0"/>
        <v>0</v>
      </c>
      <c r="M23" s="63"/>
      <c r="N23" s="46"/>
      <c r="O23" s="1"/>
    </row>
    <row r="24" spans="2:15" ht="12" customHeight="1">
      <c r="B24" s="25"/>
      <c r="C24" s="13"/>
      <c r="D24" s="2"/>
      <c r="E24" s="2"/>
      <c r="F24" s="4" t="s">
        <v>68</v>
      </c>
      <c r="G24" s="3">
        <v>0</v>
      </c>
      <c r="H24" s="3">
        <v>0</v>
      </c>
      <c r="I24" s="3">
        <v>0</v>
      </c>
      <c r="J24" s="3">
        <v>0</v>
      </c>
      <c r="K24" s="3"/>
      <c r="L24" s="5">
        <f>+$G$8*G24+$H$8*H24+$I$8*I24+$J$8*J24</f>
        <v>0</v>
      </c>
      <c r="M24" s="63"/>
      <c r="N24" s="46"/>
      <c r="O24" s="1"/>
    </row>
    <row r="25" spans="2:15" ht="12" customHeight="1">
      <c r="B25" s="25"/>
      <c r="C25" s="13"/>
      <c r="D25" s="2"/>
      <c r="E25" s="2"/>
      <c r="F25" s="2"/>
      <c r="G25" s="3"/>
      <c r="H25" s="3"/>
      <c r="I25" s="3"/>
      <c r="J25" s="3"/>
      <c r="K25" s="3"/>
      <c r="L25" s="5"/>
      <c r="M25" s="63"/>
      <c r="N25" s="46"/>
      <c r="O25" s="1"/>
    </row>
    <row r="26" spans="2:15" ht="12" customHeight="1">
      <c r="B26" s="57" t="s">
        <v>30</v>
      </c>
      <c r="C26" s="13" t="s">
        <v>12</v>
      </c>
      <c r="D26" s="2"/>
      <c r="E26" s="2"/>
      <c r="F26" s="2" t="s">
        <v>13</v>
      </c>
      <c r="G26" s="3">
        <v>0</v>
      </c>
      <c r="H26" s="3">
        <v>0</v>
      </c>
      <c r="I26" s="3">
        <v>0</v>
      </c>
      <c r="J26" s="3">
        <v>0</v>
      </c>
      <c r="K26" s="3"/>
      <c r="L26" s="58">
        <f>+$G$8*G26+$H$8*H26+$I$8*I26+$J$8*J26</f>
        <v>0</v>
      </c>
      <c r="M26" s="63"/>
      <c r="N26" s="46"/>
      <c r="O26" s="1"/>
    </row>
    <row r="27" spans="2:15" ht="12" customHeight="1">
      <c r="B27" s="26" t="s">
        <v>31</v>
      </c>
      <c r="C27" s="13" t="s">
        <v>19</v>
      </c>
      <c r="D27" s="2" t="s">
        <v>29</v>
      </c>
      <c r="E27" s="2" t="s">
        <v>29</v>
      </c>
      <c r="F27" s="4" t="s">
        <v>20</v>
      </c>
      <c r="G27" s="3">
        <v>0</v>
      </c>
      <c r="H27" s="3">
        <v>0</v>
      </c>
      <c r="I27" s="3">
        <v>0</v>
      </c>
      <c r="J27" s="3">
        <v>0</v>
      </c>
      <c r="K27" s="3"/>
      <c r="L27" s="58">
        <f>+$G$8*G27+$H$8*H27+$I$8*I27+$J$8*J27</f>
        <v>0</v>
      </c>
      <c r="M27" s="63"/>
      <c r="N27" s="46"/>
      <c r="O27" s="1"/>
    </row>
    <row r="28" spans="2:15" ht="12" customHeight="1">
      <c r="B28" s="26" t="s">
        <v>47</v>
      </c>
      <c r="C28" s="13" t="s">
        <v>21</v>
      </c>
      <c r="D28" s="2" t="s">
        <v>29</v>
      </c>
      <c r="E28" s="2" t="s">
        <v>29</v>
      </c>
      <c r="F28" s="4" t="s">
        <v>32</v>
      </c>
      <c r="G28" s="3">
        <v>0</v>
      </c>
      <c r="H28" s="3">
        <v>0</v>
      </c>
      <c r="I28" s="3">
        <v>0</v>
      </c>
      <c r="J28" s="3">
        <v>0</v>
      </c>
      <c r="K28" s="3"/>
      <c r="L28" s="58">
        <f>+$G$8*G28+$H$8*H28+$I$8*I28+$J$8*J28</f>
        <v>0</v>
      </c>
      <c r="M28" s="63"/>
      <c r="N28" s="46"/>
      <c r="O28" s="1"/>
    </row>
    <row r="29" spans="2:15" ht="12" customHeight="1">
      <c r="B29" s="26" t="s">
        <v>37</v>
      </c>
      <c r="C29" s="13" t="s">
        <v>22</v>
      </c>
      <c r="D29" s="2"/>
      <c r="E29" s="2"/>
      <c r="F29" s="4" t="s">
        <v>36</v>
      </c>
      <c r="G29" s="3">
        <v>0</v>
      </c>
      <c r="H29" s="3">
        <v>0</v>
      </c>
      <c r="I29" s="3">
        <v>0</v>
      </c>
      <c r="J29" s="3">
        <v>0</v>
      </c>
      <c r="K29" s="3"/>
      <c r="L29" s="58">
        <f>+$G$8*G29+$H$8*H29+$I$8*I29+$J$8*J29</f>
        <v>0</v>
      </c>
      <c r="M29" s="63"/>
      <c r="N29" s="46"/>
      <c r="O29" s="1"/>
    </row>
    <row r="30" spans="2:15" ht="12" customHeight="1">
      <c r="B30" s="26"/>
      <c r="C30" s="13"/>
      <c r="D30" s="2"/>
      <c r="E30" s="2"/>
      <c r="F30" s="4"/>
      <c r="G30" s="3"/>
      <c r="H30" s="3"/>
      <c r="I30" s="3"/>
      <c r="J30" s="3"/>
      <c r="K30" s="3"/>
      <c r="L30" s="6"/>
      <c r="M30" s="63"/>
      <c r="N30" s="46"/>
      <c r="O30" s="1"/>
    </row>
    <row r="31" spans="2:15" ht="12" customHeight="1">
      <c r="B31" s="26" t="s">
        <v>44</v>
      </c>
      <c r="C31" s="13" t="s">
        <v>6</v>
      </c>
      <c r="D31" s="2" t="s">
        <v>29</v>
      </c>
      <c r="E31" s="2" t="s">
        <v>29</v>
      </c>
      <c r="F31" s="4" t="s">
        <v>23</v>
      </c>
      <c r="G31" s="3"/>
      <c r="H31" s="3"/>
      <c r="I31" s="3"/>
      <c r="J31" s="3"/>
      <c r="K31" s="3"/>
      <c r="L31" s="45">
        <f>(L32+L33+L34)</f>
        <v>0</v>
      </c>
      <c r="M31" s="63"/>
      <c r="N31" s="46"/>
      <c r="O31" s="1"/>
    </row>
    <row r="32" spans="2:15" ht="12" customHeight="1">
      <c r="B32" s="25"/>
      <c r="C32" s="13"/>
      <c r="D32" s="2">
        <v>1</v>
      </c>
      <c r="E32" s="2" t="s">
        <v>29</v>
      </c>
      <c r="F32" s="2" t="s">
        <v>67</v>
      </c>
      <c r="G32" s="3">
        <v>0</v>
      </c>
      <c r="H32" s="3">
        <v>0</v>
      </c>
      <c r="I32" s="3">
        <v>0</v>
      </c>
      <c r="J32" s="3">
        <v>0</v>
      </c>
      <c r="K32" s="3"/>
      <c r="L32" s="5">
        <f>+$G$8*G32+$H$8*H32+$I$8*I32+$J$8*J32</f>
        <v>0</v>
      </c>
      <c r="M32" s="63"/>
      <c r="N32" s="46"/>
      <c r="O32" s="1"/>
    </row>
    <row r="33" spans="2:15" ht="12" customHeight="1">
      <c r="B33" s="25"/>
      <c r="C33" s="13"/>
      <c r="D33" s="2">
        <v>2</v>
      </c>
      <c r="E33" s="2"/>
      <c r="F33" s="2" t="s">
        <v>24</v>
      </c>
      <c r="G33" s="3">
        <v>0</v>
      </c>
      <c r="H33" s="3">
        <v>0</v>
      </c>
      <c r="I33" s="3">
        <v>0</v>
      </c>
      <c r="J33" s="3">
        <v>0</v>
      </c>
      <c r="K33" s="3"/>
      <c r="L33" s="5">
        <f>+$G$8*G33+$H$8*H33+$I$8*I33+$J$8*J33</f>
        <v>0</v>
      </c>
      <c r="M33" s="63"/>
      <c r="N33" s="46"/>
      <c r="O33" s="1"/>
    </row>
    <row r="34" spans="2:15" ht="12" customHeight="1">
      <c r="B34" s="25"/>
      <c r="C34" s="13"/>
      <c r="D34" s="2">
        <v>3</v>
      </c>
      <c r="E34" s="2"/>
      <c r="F34" s="2" t="s">
        <v>63</v>
      </c>
      <c r="G34" s="3">
        <v>0</v>
      </c>
      <c r="H34" s="3">
        <v>0</v>
      </c>
      <c r="I34" s="3">
        <v>0</v>
      </c>
      <c r="J34" s="3">
        <v>0</v>
      </c>
      <c r="K34" s="3"/>
      <c r="L34" s="5">
        <f>+$G$8*G34+$H$8*H34+$I$8*I34+$J$8*J34</f>
        <v>0</v>
      </c>
      <c r="M34" s="63"/>
      <c r="N34" s="46"/>
      <c r="O34" s="1"/>
    </row>
    <row r="35" spans="2:15" ht="12" customHeight="1">
      <c r="B35" s="25"/>
      <c r="C35" s="13"/>
      <c r="D35" s="2"/>
      <c r="E35" s="2"/>
      <c r="F35" s="2"/>
      <c r="G35" s="3"/>
      <c r="H35" s="3"/>
      <c r="I35" s="3"/>
      <c r="J35" s="3"/>
      <c r="K35" s="3"/>
      <c r="L35" s="5"/>
      <c r="M35" s="7"/>
      <c r="N35" s="46"/>
      <c r="O35" s="1"/>
    </row>
    <row r="36" spans="2:15" ht="12" customHeight="1">
      <c r="B36" s="26" t="s">
        <v>45</v>
      </c>
      <c r="C36" s="13" t="s">
        <v>25</v>
      </c>
      <c r="D36" s="2"/>
      <c r="E36" s="2"/>
      <c r="F36" s="2" t="s">
        <v>55</v>
      </c>
      <c r="G36" s="3">
        <v>0</v>
      </c>
      <c r="H36" s="3">
        <v>0</v>
      </c>
      <c r="I36" s="3">
        <v>0</v>
      </c>
      <c r="J36" s="3">
        <v>0</v>
      </c>
      <c r="K36" s="3"/>
      <c r="L36" s="58">
        <f>+$G$8*G36+$H$8*H36+$I$8*I36+$J$8*J36</f>
        <v>0</v>
      </c>
      <c r="M36" s="7"/>
      <c r="N36" s="46"/>
      <c r="O36" s="1"/>
    </row>
    <row r="37" spans="2:15" ht="12" customHeight="1">
      <c r="B37" s="26"/>
      <c r="C37" s="13"/>
      <c r="D37" s="2" t="s">
        <v>29</v>
      </c>
      <c r="E37" s="2" t="s">
        <v>29</v>
      </c>
      <c r="F37" s="2" t="s">
        <v>58</v>
      </c>
      <c r="G37" s="3">
        <v>0</v>
      </c>
      <c r="H37" s="3">
        <v>0</v>
      </c>
      <c r="I37" s="3">
        <v>0</v>
      </c>
      <c r="J37" s="3">
        <v>0</v>
      </c>
      <c r="K37" s="3"/>
      <c r="L37" s="58">
        <f>+$G$8*G37+$H$8*H37+$I$8*I37+$J$8*J37</f>
        <v>0</v>
      </c>
      <c r="M37" s="7"/>
      <c r="N37" s="46"/>
      <c r="O37" s="1"/>
    </row>
    <row r="38" spans="2:15" ht="12" customHeight="1">
      <c r="B38" s="26" t="s">
        <v>46</v>
      </c>
      <c r="C38" s="13" t="s">
        <v>38</v>
      </c>
      <c r="D38" s="2"/>
      <c r="E38" s="2"/>
      <c r="F38" s="4" t="s">
        <v>62</v>
      </c>
      <c r="G38" s="3">
        <v>60</v>
      </c>
      <c r="H38" s="3">
        <v>17</v>
      </c>
      <c r="I38" s="3">
        <v>0</v>
      </c>
      <c r="J38" s="3">
        <v>0</v>
      </c>
      <c r="K38" s="3"/>
      <c r="L38" s="58">
        <f>+$G$8*G38+$H$8*H38+$I$8*I38+$J$8*J38</f>
        <v>1704.5059</v>
      </c>
      <c r="M38" s="7"/>
      <c r="N38" s="46"/>
      <c r="O38" s="1"/>
    </row>
    <row r="39" spans="2:15" ht="12" customHeight="1">
      <c r="B39" s="26" t="s">
        <v>48</v>
      </c>
      <c r="C39" s="13" t="s">
        <v>49</v>
      </c>
      <c r="D39" s="2"/>
      <c r="E39" s="2"/>
      <c r="F39" s="4" t="s">
        <v>52</v>
      </c>
      <c r="G39" s="3">
        <v>0</v>
      </c>
      <c r="H39" s="3">
        <v>0</v>
      </c>
      <c r="I39" s="3">
        <v>0</v>
      </c>
      <c r="J39" s="3">
        <v>0</v>
      </c>
      <c r="K39" s="3"/>
      <c r="L39" s="58">
        <f>+$G$8*G39+$H$8*H39+$I$8*I39+$J$8*J39</f>
        <v>0</v>
      </c>
      <c r="M39" s="7"/>
      <c r="N39" s="46"/>
      <c r="O39" s="1"/>
    </row>
    <row r="40" spans="2:15" ht="12" customHeight="1" thickBot="1">
      <c r="B40" s="57" t="s">
        <v>50</v>
      </c>
      <c r="C40" s="13" t="s">
        <v>51</v>
      </c>
      <c r="D40" s="2"/>
      <c r="E40" s="2"/>
      <c r="F40" s="2" t="s">
        <v>53</v>
      </c>
      <c r="G40" s="3">
        <v>0</v>
      </c>
      <c r="H40" s="3">
        <v>0</v>
      </c>
      <c r="I40" s="3">
        <v>0</v>
      </c>
      <c r="J40" s="3">
        <v>0</v>
      </c>
      <c r="K40" s="3"/>
      <c r="L40" s="58">
        <f>+$G$8*G40+$H$8*H40+$I$8*I40+$J$8*J40</f>
        <v>0</v>
      </c>
      <c r="M40" s="63"/>
      <c r="N40" s="46"/>
      <c r="O40" s="1"/>
    </row>
    <row r="41" spans="2:14" ht="12" customHeight="1">
      <c r="B41" s="27"/>
      <c r="C41" s="28"/>
      <c r="D41" s="9"/>
      <c r="E41" s="9"/>
      <c r="F41" s="29" t="s">
        <v>26</v>
      </c>
      <c r="G41" s="30"/>
      <c r="H41" s="30"/>
      <c r="I41" s="30"/>
      <c r="J41" s="30"/>
      <c r="K41" s="30"/>
      <c r="L41" s="59">
        <f>SUM(L10,L15,L26,L27,L28,L29,L31,L36,L37,L38,L39,L40)</f>
        <v>1704.5059</v>
      </c>
      <c r="M41" s="7"/>
      <c r="N41" s="46"/>
    </row>
    <row r="42" spans="2:14" ht="12" customHeight="1">
      <c r="B42" s="31"/>
      <c r="C42" s="22"/>
      <c r="D42" s="19"/>
      <c r="E42" s="19"/>
      <c r="F42" s="18" t="s">
        <v>59</v>
      </c>
      <c r="G42" s="3"/>
      <c r="H42" s="3"/>
      <c r="I42" s="3"/>
      <c r="J42" s="3"/>
      <c r="K42" s="3"/>
      <c r="L42" s="60">
        <f>L41*0.19</f>
        <v>323.85612100000003</v>
      </c>
      <c r="M42" s="7"/>
      <c r="N42" s="46"/>
    </row>
    <row r="43" spans="2:14" ht="12" customHeight="1" thickBot="1">
      <c r="B43" s="32"/>
      <c r="C43" s="33"/>
      <c r="D43" s="34"/>
      <c r="E43" s="34"/>
      <c r="F43" s="35" t="s">
        <v>27</v>
      </c>
      <c r="G43" s="36"/>
      <c r="H43" s="36"/>
      <c r="I43" s="36"/>
      <c r="J43" s="36"/>
      <c r="K43" s="36"/>
      <c r="L43" s="61">
        <v>2028.37</v>
      </c>
      <c r="M43" s="7"/>
      <c r="N43" s="46"/>
    </row>
    <row r="44" spans="2:14" ht="12.75">
      <c r="B44" t="s">
        <v>73</v>
      </c>
      <c r="N44" s="46"/>
    </row>
    <row r="47" ht="15.75" customHeight="1">
      <c r="B47" t="s">
        <v>69</v>
      </c>
    </row>
    <row r="48" ht="15.75" customHeight="1">
      <c r="B48" t="s">
        <v>70</v>
      </c>
    </row>
    <row r="49" ht="15.75" customHeight="1">
      <c r="B49" t="s">
        <v>71</v>
      </c>
    </row>
    <row r="50" ht="15.75" customHeight="1">
      <c r="B50" t="s">
        <v>72</v>
      </c>
    </row>
  </sheetData>
  <printOptions/>
  <pageMargins left="1.22" right="0.75" top="1" bottom="1" header="0.4921259845" footer="0.4921259845"/>
  <pageSetup fitToHeight="1" fitToWidth="1" horizontalDpi="600" verticalDpi="600" orientation="landscape" paperSize="9" scale="74" r:id="rId1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ISPO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dubravsky</dc:creator>
  <cp:keywords/>
  <dc:description/>
  <cp:lastModifiedBy>simunova</cp:lastModifiedBy>
  <cp:lastPrinted>2009-10-16T11:04:42Z</cp:lastPrinted>
  <dcterms:created xsi:type="dcterms:W3CDTF">1998-08-24T16:50:40Z</dcterms:created>
  <dcterms:modified xsi:type="dcterms:W3CDTF">2009-10-21T09:29:22Z</dcterms:modified>
  <cp:category/>
  <cp:version/>
  <cp:contentType/>
  <cp:contentStatus/>
</cp:coreProperties>
</file>