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408" windowHeight="5136" activeTab="0"/>
  </bookViews>
  <sheets>
    <sheet name="Cena celkom" sheetId="1" r:id="rId1"/>
    <sheet name="DÚR" sheetId="2" r:id="rId2"/>
    <sheet name="G" sheetId="3" r:id="rId3"/>
  </sheets>
  <definedNames/>
  <calcPr fullCalcOnLoad="1"/>
</workbook>
</file>

<file path=xl/sharedStrings.xml><?xml version="1.0" encoding="utf-8"?>
<sst xmlns="http://schemas.openxmlformats.org/spreadsheetml/2006/main" count="107" uniqueCount="66">
  <si>
    <t>A.</t>
  </si>
  <si>
    <t>Sprievodná správa</t>
  </si>
  <si>
    <t>DPH  19 %</t>
  </si>
  <si>
    <t>B.1</t>
  </si>
  <si>
    <t>B.2</t>
  </si>
  <si>
    <t>Doklady</t>
  </si>
  <si>
    <t>Vplyv stavby na životné prostredie</t>
  </si>
  <si>
    <t>Ing. Radovan Hrnčíř</t>
  </si>
  <si>
    <t>riaditeľ a konateľ spoločnosti</t>
  </si>
  <si>
    <t>€/h</t>
  </si>
  <si>
    <t>Potrebný počet hodín</t>
  </si>
  <si>
    <t>Technická spáva</t>
  </si>
  <si>
    <t>Výkresy</t>
  </si>
  <si>
    <t>Záber pozemkov</t>
  </si>
  <si>
    <t>B.</t>
  </si>
  <si>
    <t>H.</t>
  </si>
  <si>
    <t>Dokumentácia na stavebné povolenie (DSP)</t>
  </si>
  <si>
    <t>Predmet</t>
  </si>
  <si>
    <t>I/59 (R1) Banská Bystrica - Ružomberok (D1) - križovatka Martinček</t>
  </si>
  <si>
    <t>Rekapitulácia špecifikácie ceny prác</t>
  </si>
  <si>
    <t>Príloha č.1</t>
  </si>
  <si>
    <t>a.</t>
  </si>
  <si>
    <t>Ponuková cena celkom bez DPH</t>
  </si>
  <si>
    <t>Ponuková cena celkom s DPH</t>
  </si>
  <si>
    <t>Špecifikácia ceny prác</t>
  </si>
  <si>
    <t>Dokumentácia pre územné rozhodnutie</t>
  </si>
  <si>
    <t>Ponuková cena za projektové práce na DÚR stanovená hodinovými sadzbami podľa tarifných tried v cenovej úrovni 2010</t>
  </si>
  <si>
    <t>Príloha č.2</t>
  </si>
  <si>
    <t>Prehľadné tabuľky</t>
  </si>
  <si>
    <t xml:space="preserve">Výpočet smerového vedenia trasy </t>
  </si>
  <si>
    <t>D</t>
  </si>
  <si>
    <t>F</t>
  </si>
  <si>
    <t>H.1</t>
  </si>
  <si>
    <t>H.2</t>
  </si>
  <si>
    <t>Záber pozemkov podľa vlastníkov</t>
  </si>
  <si>
    <t>Trvalý záber</t>
  </si>
  <si>
    <t>K</t>
  </si>
  <si>
    <t>Dokumentácia pre majetkoprávne vysporiadanie podľa</t>
  </si>
  <si>
    <t>Ponuková cena DÚR bez DPH spolu</t>
  </si>
  <si>
    <t>Ponuková cena DÚR s DPH spolu</t>
  </si>
  <si>
    <t>Tabuľka "G"</t>
  </si>
  <si>
    <t>Časť "G" bez DPH spolu</t>
  </si>
  <si>
    <t>Geometrický plán TZ, DZ, DZ1, vecné bremená</t>
  </si>
  <si>
    <t>Výkupné elaboráty</t>
  </si>
  <si>
    <t>Podklady na uzatváranie nájomných zmlúv</t>
  </si>
  <si>
    <t>Zoznam dotknutých parciel</t>
  </si>
  <si>
    <t>prílohy č.  7, 8 TP č. 03/2006 v úrovni DSP - Tabuľka "G"</t>
  </si>
  <si>
    <t>Slovom:</t>
  </si>
  <si>
    <t>Za objednávateľa:</t>
  </si>
  <si>
    <t>V Banskej Bystrici, dňa</t>
  </si>
  <si>
    <t>Ing. Peter Polešenský</t>
  </si>
  <si>
    <t>riaditeľ</t>
  </si>
  <si>
    <t>Za zhotoviteľa:</t>
  </si>
  <si>
    <t>Dokumentácia pre územné rozhodnutie (DÚR)</t>
  </si>
  <si>
    <t>Cena spolu</t>
  </si>
  <si>
    <t>v €</t>
  </si>
  <si>
    <t>Časť dokumentácie</t>
  </si>
  <si>
    <t>úprava tech. riešenia objektov stavby D1 Hubová - Ivachnová v rozsahu DSP</t>
  </si>
  <si>
    <t>Dokumentácia pre majetkoprávne vysporiadanie</t>
  </si>
  <si>
    <t>Druh prác</t>
  </si>
  <si>
    <t>Číslo</t>
  </si>
  <si>
    <t>Celková rekapitulácia</t>
  </si>
  <si>
    <t>Sedemdesiattisícstodeväťdesiatšesť EUR 32/100</t>
  </si>
  <si>
    <t xml:space="preserve">Sedemtisíctristoosemdesiatjedna EUR </t>
  </si>
  <si>
    <t xml:space="preserve">V Brne, dňa  </t>
  </si>
  <si>
    <t xml:space="preserve">V Brne, dňa   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</si>
</sst>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 ;\-#,##0\ "/>
    <numFmt numFmtId="165" formatCode="#,##0.00\ &quot;Sk&quot;"/>
    <numFmt numFmtId="166" formatCode="#,##0.0_ ;\-#,##0.0\ "/>
    <numFmt numFmtId="167" formatCode="#,##0.00\ [$€-1]"/>
    <numFmt numFmtId="168" formatCode="[$-41B]d\.\ mmmm\ yyyy"/>
    <numFmt numFmtId="169" formatCode="#,##0.0"/>
  </numFmts>
  <fonts count="52">
    <font>
      <sz val="10"/>
      <name val="Arial CE"/>
      <family val="0"/>
    </font>
    <font>
      <sz val="11"/>
      <color indexed="8"/>
      <name val="Calibri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Arial"/>
      <family val="2"/>
    </font>
    <font>
      <b/>
      <sz val="11"/>
      <name val="Arial CE"/>
      <family val="0"/>
    </font>
    <font>
      <sz val="11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/>
      <bottom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165" fontId="2" fillId="0" borderId="0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4" fillId="0" borderId="16" xfId="0" applyFont="1" applyBorder="1" applyAlignment="1">
      <alignment horizontal="left"/>
    </xf>
    <xf numFmtId="0" fontId="0" fillId="0" borderId="0" xfId="0" applyAlignment="1">
      <alignment/>
    </xf>
    <xf numFmtId="0" fontId="12" fillId="0" borderId="17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 horizontal="left"/>
    </xf>
    <xf numFmtId="0" fontId="4" fillId="0" borderId="16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 horizontal="right"/>
    </xf>
    <xf numFmtId="3" fontId="0" fillId="33" borderId="0" xfId="0" applyNumberFormat="1" applyFont="1" applyFill="1" applyAlignment="1">
      <alignment horizontal="center"/>
    </xf>
    <xf numFmtId="3" fontId="0" fillId="33" borderId="19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3" fontId="0" fillId="33" borderId="11" xfId="0" applyNumberFormat="1" applyFont="1" applyFill="1" applyBorder="1" applyAlignment="1">
      <alignment horizontal="center"/>
    </xf>
    <xf numFmtId="3" fontId="0" fillId="33" borderId="17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3" fontId="0" fillId="33" borderId="18" xfId="0" applyNumberFormat="1" applyFont="1" applyFill="1" applyBorder="1" applyAlignment="1">
      <alignment horizontal="center"/>
    </xf>
    <xf numFmtId="2" fontId="9" fillId="33" borderId="21" xfId="0" applyNumberFormat="1" applyFont="1" applyFill="1" applyBorder="1" applyAlignment="1">
      <alignment horizontal="center"/>
    </xf>
    <xf numFmtId="167" fontId="13" fillId="34" borderId="22" xfId="0" applyNumberFormat="1" applyFont="1" applyFill="1" applyBorder="1" applyAlignment="1">
      <alignment horizontal="right"/>
    </xf>
    <xf numFmtId="167" fontId="13" fillId="34" borderId="23" xfId="0" applyNumberFormat="1" applyFont="1" applyFill="1" applyBorder="1" applyAlignment="1">
      <alignment horizontal="right"/>
    </xf>
    <xf numFmtId="167" fontId="13" fillId="34" borderId="24" xfId="0" applyNumberFormat="1" applyFont="1" applyFill="1" applyBorder="1" applyAlignment="1">
      <alignment horizontal="right"/>
    </xf>
    <xf numFmtId="167" fontId="13" fillId="34" borderId="25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8" fillId="34" borderId="22" xfId="0" applyFont="1" applyFill="1" applyBorder="1" applyAlignment="1">
      <alignment horizontal="center"/>
    </xf>
    <xf numFmtId="0" fontId="10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/>
    </xf>
    <xf numFmtId="167" fontId="10" fillId="34" borderId="22" xfId="0" applyNumberFormat="1" applyFont="1" applyFill="1" applyBorder="1" applyAlignment="1">
      <alignment/>
    </xf>
    <xf numFmtId="167" fontId="11" fillId="34" borderId="24" xfId="0" applyNumberFormat="1" applyFont="1" applyFill="1" applyBorder="1" applyAlignment="1">
      <alignment/>
    </xf>
    <xf numFmtId="167" fontId="10" fillId="34" borderId="27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167" fontId="13" fillId="0" borderId="26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28" xfId="0" applyNumberFormat="1" applyFont="1" applyBorder="1" applyAlignment="1">
      <alignment horizontal="left"/>
    </xf>
    <xf numFmtId="167" fontId="16" fillId="34" borderId="24" xfId="0" applyNumberFormat="1" applyFont="1" applyFill="1" applyBorder="1" applyAlignment="1">
      <alignment/>
    </xf>
    <xf numFmtId="167" fontId="17" fillId="34" borderId="24" xfId="0" applyNumberFormat="1" applyFont="1" applyFill="1" applyBorder="1" applyAlignment="1">
      <alignment/>
    </xf>
    <xf numFmtId="3" fontId="7" fillId="33" borderId="0" xfId="0" applyNumberFormat="1" applyFont="1" applyFill="1" applyAlignment="1">
      <alignment horizontal="center"/>
    </xf>
    <xf numFmtId="3" fontId="7" fillId="33" borderId="30" xfId="0" applyNumberFormat="1" applyFont="1" applyFill="1" applyBorder="1" applyAlignment="1">
      <alignment horizontal="center"/>
    </xf>
    <xf numFmtId="3" fontId="7" fillId="33" borderId="31" xfId="0" applyNumberFormat="1" applyFont="1" applyFill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4" fillId="0" borderId="33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1" xfId="0" applyFont="1" applyBorder="1" applyAlignment="1">
      <alignment/>
    </xf>
    <xf numFmtId="3" fontId="0" fillId="33" borderId="33" xfId="0" applyNumberFormat="1" applyFont="1" applyFill="1" applyBorder="1" applyAlignment="1">
      <alignment horizontal="center"/>
    </xf>
    <xf numFmtId="3" fontId="0" fillId="33" borderId="30" xfId="0" applyNumberFormat="1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167" fontId="16" fillId="34" borderId="27" xfId="0" applyNumberFormat="1" applyFont="1" applyFill="1" applyBorder="1" applyAlignment="1">
      <alignment/>
    </xf>
    <xf numFmtId="0" fontId="13" fillId="0" borderId="35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167" fontId="7" fillId="0" borderId="27" xfId="0" applyNumberFormat="1" applyFont="1" applyFill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7" fontId="10" fillId="34" borderId="37" xfId="0" applyNumberFormat="1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3" fontId="0" fillId="33" borderId="39" xfId="0" applyNumberFormat="1" applyFont="1" applyFill="1" applyBorder="1" applyAlignment="1">
      <alignment/>
    </xf>
    <xf numFmtId="3" fontId="0" fillId="33" borderId="29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2" fontId="9" fillId="33" borderId="17" xfId="0" applyNumberFormat="1" applyFont="1" applyFill="1" applyBorder="1" applyAlignment="1">
      <alignment horizontal="center"/>
    </xf>
    <xf numFmtId="2" fontId="9" fillId="33" borderId="40" xfId="0" applyNumberFormat="1" applyFont="1" applyFill="1" applyBorder="1" applyAlignment="1">
      <alignment horizontal="center"/>
    </xf>
    <xf numFmtId="3" fontId="0" fillId="33" borderId="41" xfId="0" applyNumberFormat="1" applyFont="1" applyFill="1" applyBorder="1" applyAlignment="1">
      <alignment horizontal="center"/>
    </xf>
    <xf numFmtId="3" fontId="0" fillId="33" borderId="4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49" xfId="0" applyBorder="1" applyAlignment="1">
      <alignment vertical="top"/>
    </xf>
    <xf numFmtId="0" fontId="18" fillId="0" borderId="50" xfId="0" applyFont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6" fillId="0" borderId="5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5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5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7" xfId="0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58" xfId="0" applyFont="1" applyBorder="1" applyAlignment="1">
      <alignment horizontal="left"/>
    </xf>
    <xf numFmtId="0" fontId="13" fillId="0" borderId="33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5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4" fillId="0" borderId="59" xfId="0" applyFont="1" applyBorder="1" applyAlignment="1">
      <alignment horizontal="left" vertical="top"/>
    </xf>
    <xf numFmtId="0" fontId="4" fillId="0" borderId="61" xfId="0" applyFont="1" applyBorder="1" applyAlignment="1">
      <alignment horizontal="left" vertical="top"/>
    </xf>
    <xf numFmtId="3" fontId="0" fillId="33" borderId="42" xfId="0" applyNumberFormat="1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67" fontId="13" fillId="34" borderId="25" xfId="0" applyNumberFormat="1" applyFont="1" applyFill="1" applyBorder="1" applyAlignment="1">
      <alignment horizontal="right" vertical="center"/>
    </xf>
    <xf numFmtId="167" fontId="13" fillId="34" borderId="23" xfId="0" applyNumberFormat="1" applyFont="1" applyFill="1" applyBorder="1" applyAlignment="1">
      <alignment horizontal="right" vertical="center"/>
    </xf>
    <xf numFmtId="3" fontId="0" fillId="33" borderId="41" xfId="0" applyNumberFormat="1" applyFont="1" applyFill="1" applyBorder="1" applyAlignment="1">
      <alignment horizontal="center" vertical="center"/>
    </xf>
    <xf numFmtId="3" fontId="0" fillId="33" borderId="2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53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3" fillId="0" borderId="64" xfId="0" applyFont="1" applyBorder="1" applyAlignment="1">
      <alignment horizontal="left" vertical="center"/>
    </xf>
    <xf numFmtId="0" fontId="13" fillId="0" borderId="5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65" xfId="0" applyFont="1" applyBorder="1" applyAlignment="1">
      <alignment horizontal="left" vertical="center"/>
    </xf>
    <xf numFmtId="0" fontId="3" fillId="0" borderId="66" xfId="0" applyFont="1" applyBorder="1" applyAlignment="1">
      <alignment horizontal="left"/>
    </xf>
    <xf numFmtId="0" fontId="3" fillId="0" borderId="67" xfId="0" applyFont="1" applyBorder="1" applyAlignment="1">
      <alignment horizontal="left"/>
    </xf>
    <xf numFmtId="0" fontId="3" fillId="0" borderId="0" xfId="0" applyFont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485775</xdr:colOff>
      <xdr:row>1</xdr:row>
      <xdr:rowOff>161925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485775</xdr:colOff>
      <xdr:row>1</xdr:row>
      <xdr:rowOff>161925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485775</xdr:colOff>
      <xdr:row>1</xdr:row>
      <xdr:rowOff>161925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90" zoomScaleNormal="90" zoomScalePageLayoutView="0" workbookViewId="0" topLeftCell="A1">
      <selection activeCell="K23" sqref="K23:L23"/>
    </sheetView>
  </sheetViews>
  <sheetFormatPr defaultColWidth="9.00390625" defaultRowHeight="12.75"/>
  <cols>
    <col min="1" max="1" width="7.50390625" style="0" customWidth="1"/>
    <col min="2" max="6" width="10.875" style="0" customWidth="1"/>
    <col min="7" max="11" width="9.625" style="0" customWidth="1"/>
    <col min="12" max="12" width="19.625" style="0" customWidth="1"/>
    <col min="14" max="14" width="22.625" style="0" customWidth="1"/>
  </cols>
  <sheetData>
    <row r="1" spans="1:12" ht="16.5" customHeight="1">
      <c r="A1" s="31"/>
      <c r="B1" s="30"/>
      <c r="C1" s="134" t="s">
        <v>18</v>
      </c>
      <c r="D1" s="134"/>
      <c r="E1" s="134"/>
      <c r="F1" s="134"/>
      <c r="G1" s="134"/>
      <c r="H1" s="134"/>
      <c r="I1" s="134"/>
      <c r="J1" s="134"/>
      <c r="K1" s="134"/>
      <c r="L1" s="82" t="s">
        <v>20</v>
      </c>
    </row>
    <row r="2" spans="2:11" ht="16.5" customHeight="1">
      <c r="B2" s="29"/>
      <c r="C2" s="15"/>
      <c r="D2" s="15"/>
      <c r="E2" s="15"/>
      <c r="F2" s="15"/>
      <c r="G2" s="15"/>
      <c r="H2" s="15"/>
      <c r="I2" s="15"/>
      <c r="J2" s="15"/>
      <c r="K2" s="15"/>
    </row>
    <row r="3" spans="1:11" ht="16.5" customHeight="1">
      <c r="A3" s="31"/>
      <c r="B3" s="15"/>
      <c r="C3" s="15"/>
      <c r="D3" s="15"/>
      <c r="E3" s="134" t="s">
        <v>19</v>
      </c>
      <c r="F3" s="134"/>
      <c r="G3" s="134"/>
      <c r="H3" s="134"/>
      <c r="I3" s="134"/>
      <c r="J3" s="15"/>
      <c r="K3" s="15"/>
    </row>
    <row r="4" spans="2:11" ht="16.5" customHeight="1">
      <c r="B4" s="15"/>
      <c r="C4" s="15"/>
      <c r="D4" s="15"/>
      <c r="F4" s="17"/>
      <c r="G4" s="17"/>
      <c r="H4" s="17"/>
      <c r="I4" s="15"/>
      <c r="J4" s="15"/>
      <c r="K4" s="15"/>
    </row>
    <row r="5" spans="1:12" ht="16.5" customHeight="1" thickBot="1">
      <c r="A5" s="21" t="s">
        <v>61</v>
      </c>
      <c r="B5" s="21"/>
      <c r="C5" s="21"/>
      <c r="D5" s="21"/>
      <c r="E5" s="21"/>
      <c r="F5" s="16"/>
      <c r="G5" s="16"/>
      <c r="H5" s="16"/>
      <c r="I5" s="16"/>
      <c r="J5" s="16"/>
      <c r="K5" s="16"/>
      <c r="L5" s="33"/>
    </row>
    <row r="6" spans="1:13" s="1" customFormat="1" ht="16.5" customHeight="1">
      <c r="A6" s="117" t="s">
        <v>17</v>
      </c>
      <c r="B6" s="118"/>
      <c r="C6" s="118"/>
      <c r="D6" s="118"/>
      <c r="E6" s="118"/>
      <c r="F6" s="119"/>
      <c r="G6" s="67" t="s">
        <v>9</v>
      </c>
      <c r="H6" s="67" t="s">
        <v>9</v>
      </c>
      <c r="I6" s="67" t="s">
        <v>9</v>
      </c>
      <c r="J6" s="67" t="s">
        <v>9</v>
      </c>
      <c r="K6" s="68" t="s">
        <v>9</v>
      </c>
      <c r="L6" s="69" t="s">
        <v>54</v>
      </c>
      <c r="M6" s="3"/>
    </row>
    <row r="7" spans="1:13" s="1" customFormat="1" ht="16.5" customHeight="1">
      <c r="A7" s="120"/>
      <c r="B7" s="121"/>
      <c r="C7" s="121"/>
      <c r="D7" s="121"/>
      <c r="E7" s="121"/>
      <c r="F7" s="122"/>
      <c r="G7" s="43">
        <v>34.2</v>
      </c>
      <c r="H7" s="43">
        <v>28.6</v>
      </c>
      <c r="I7" s="43">
        <v>19</v>
      </c>
      <c r="J7" s="95">
        <v>15.2</v>
      </c>
      <c r="K7" s="96">
        <v>13.9</v>
      </c>
      <c r="L7" s="50" t="s">
        <v>55</v>
      </c>
      <c r="M7" s="3"/>
    </row>
    <row r="8" spans="1:14" s="1" customFormat="1" ht="16.5" customHeight="1" thickBot="1">
      <c r="A8" s="123"/>
      <c r="B8" s="124"/>
      <c r="C8" s="124"/>
      <c r="D8" s="124"/>
      <c r="E8" s="124"/>
      <c r="F8" s="125"/>
      <c r="G8" s="126" t="s">
        <v>10</v>
      </c>
      <c r="H8" s="127"/>
      <c r="I8" s="127"/>
      <c r="J8" s="127"/>
      <c r="K8" s="127"/>
      <c r="L8" s="51"/>
      <c r="M8" s="3"/>
      <c r="N8" s="3"/>
    </row>
    <row r="9" spans="1:14" s="1" customFormat="1" ht="16.5" customHeight="1">
      <c r="A9" s="80" t="s">
        <v>21</v>
      </c>
      <c r="B9" s="135" t="s">
        <v>53</v>
      </c>
      <c r="C9" s="136"/>
      <c r="D9" s="136"/>
      <c r="E9" s="136"/>
      <c r="F9" s="137"/>
      <c r="G9" s="64">
        <f>DÚR!G23</f>
        <v>540</v>
      </c>
      <c r="H9" s="65">
        <f>DÚR!H23</f>
        <v>330</v>
      </c>
      <c r="I9" s="66">
        <f>DÚR!I23</f>
        <v>765</v>
      </c>
      <c r="J9" s="65">
        <f>DÚR!J23</f>
        <v>700</v>
      </c>
      <c r="K9" s="64">
        <f>DÚR!K23</f>
        <v>425</v>
      </c>
      <c r="L9" s="44">
        <f>G$7*G9+H$7*H9+I$7*I9+J$7*J9+K$7*K9</f>
        <v>58988.5</v>
      </c>
      <c r="M9" s="3"/>
      <c r="N9" s="13"/>
    </row>
    <row r="10" spans="1:14" s="5" customFormat="1" ht="18" customHeight="1">
      <c r="A10" s="113" t="s">
        <v>22</v>
      </c>
      <c r="B10" s="114"/>
      <c r="C10" s="114"/>
      <c r="D10" s="114"/>
      <c r="E10" s="114"/>
      <c r="F10" s="114"/>
      <c r="G10" s="128"/>
      <c r="H10" s="129"/>
      <c r="I10" s="129"/>
      <c r="J10" s="129"/>
      <c r="K10" s="130"/>
      <c r="L10" s="62">
        <f>SUM(L9:L9)</f>
        <v>58988.5</v>
      </c>
      <c r="M10" s="4"/>
      <c r="N10" s="14"/>
    </row>
    <row r="11" spans="1:13" s="5" customFormat="1" ht="18" customHeight="1">
      <c r="A11" s="113" t="s">
        <v>2</v>
      </c>
      <c r="B11" s="114"/>
      <c r="C11" s="114"/>
      <c r="D11" s="114"/>
      <c r="E11" s="114"/>
      <c r="F11" s="114"/>
      <c r="G11" s="128"/>
      <c r="H11" s="129"/>
      <c r="I11" s="129"/>
      <c r="J11" s="129"/>
      <c r="K11" s="130"/>
      <c r="L11" s="63">
        <f>SUM(L10*0.19)</f>
        <v>11207.815</v>
      </c>
      <c r="M11" s="4"/>
    </row>
    <row r="12" spans="1:13" s="5" customFormat="1" ht="18" customHeight="1" thickBot="1">
      <c r="A12" s="115" t="s">
        <v>23</v>
      </c>
      <c r="B12" s="116"/>
      <c r="C12" s="116"/>
      <c r="D12" s="116"/>
      <c r="E12" s="116"/>
      <c r="F12" s="116"/>
      <c r="G12" s="131"/>
      <c r="H12" s="132"/>
      <c r="I12" s="132"/>
      <c r="J12" s="132"/>
      <c r="K12" s="133"/>
      <c r="L12" s="79">
        <f>SUM(L10:L11)</f>
        <v>70196.315</v>
      </c>
      <c r="M12" s="4"/>
    </row>
    <row r="13" s="1" customFormat="1" ht="15"/>
    <row r="14" spans="1:12" s="1" customFormat="1" ht="15">
      <c r="A14" s="23"/>
      <c r="B14" s="23" t="s">
        <v>47</v>
      </c>
      <c r="C14" s="19" t="s">
        <v>62</v>
      </c>
      <c r="D14" s="19"/>
      <c r="E14" s="19"/>
      <c r="F14" s="19"/>
      <c r="G14" s="19"/>
      <c r="H14" s="19"/>
      <c r="I14" s="19"/>
      <c r="J14" s="19"/>
      <c r="K14" s="19"/>
      <c r="L14" s="19"/>
    </row>
    <row r="15" spans="1:12" s="1" customFormat="1" ht="15">
      <c r="A15" s="23"/>
      <c r="B15" s="23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s="1" customFormat="1" ht="15">
      <c r="A16" s="23"/>
      <c r="B16" s="23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s="1" customFormat="1" ht="15">
      <c r="A17" s="23"/>
      <c r="B17" s="23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s="1" customFormat="1" ht="15">
      <c r="A18" s="23"/>
      <c r="B18" s="23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s="1" customFormat="1" ht="15">
      <c r="A19" s="23"/>
      <c r="B19" s="23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3" s="1" customFormat="1" ht="15">
      <c r="A20" s="111" t="s">
        <v>48</v>
      </c>
      <c r="B20" s="111"/>
      <c r="C20" s="111"/>
      <c r="D20"/>
      <c r="E20"/>
      <c r="F20"/>
      <c r="G20"/>
      <c r="H20"/>
      <c r="I20"/>
      <c r="J20"/>
      <c r="K20" s="111" t="s">
        <v>52</v>
      </c>
      <c r="L20" s="111"/>
      <c r="M20"/>
    </row>
    <row r="21" spans="1:13" s="1" customFormat="1" ht="1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1" customFormat="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s="1" customFormat="1" ht="13.5" customHeight="1">
      <c r="A23" s="112" t="s">
        <v>49</v>
      </c>
      <c r="B23" s="112"/>
      <c r="C23" s="112"/>
      <c r="D23" s="2"/>
      <c r="E23" s="2"/>
      <c r="F23" s="2"/>
      <c r="G23" s="2"/>
      <c r="H23" s="2"/>
      <c r="I23" s="2"/>
      <c r="J23" s="2"/>
      <c r="K23" s="112" t="s">
        <v>64</v>
      </c>
      <c r="L23" s="112"/>
      <c r="M23" s="2"/>
    </row>
    <row r="24" spans="1:13" s="1" customFormat="1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="2" customFormat="1" ht="12.75"/>
    <row r="26" s="2" customFormat="1" ht="12.75"/>
    <row r="27" s="2" customFormat="1" ht="12.75"/>
    <row r="28" s="2" customFormat="1" ht="12.75"/>
    <row r="29" s="2" customFormat="1" ht="12.75"/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2" s="2" customFormat="1" ht="12.75">
      <c r="A32" s="112" t="s">
        <v>50</v>
      </c>
      <c r="B32" s="112"/>
      <c r="C32" s="112"/>
      <c r="K32" s="111" t="s">
        <v>7</v>
      </c>
      <c r="L32" s="111"/>
    </row>
    <row r="33" spans="1:12" s="2" customFormat="1" ht="12.75">
      <c r="A33" s="112" t="s">
        <v>51</v>
      </c>
      <c r="B33" s="112"/>
      <c r="C33" s="112"/>
      <c r="K33" s="111" t="s">
        <v>8</v>
      </c>
      <c r="L33" s="111"/>
    </row>
    <row r="34" spans="1:3" s="2" customFormat="1" ht="12.75">
      <c r="A34" s="100"/>
      <c r="B34" s="100"/>
      <c r="C34" s="100"/>
    </row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</sheetData>
  <sheetProtection/>
  <mergeCells count="19">
    <mergeCell ref="C1:K1"/>
    <mergeCell ref="E3:I3"/>
    <mergeCell ref="B9:F9"/>
    <mergeCell ref="A10:F10"/>
    <mergeCell ref="A33:C33"/>
    <mergeCell ref="K33:L33"/>
    <mergeCell ref="A11:F11"/>
    <mergeCell ref="A12:F12"/>
    <mergeCell ref="A6:F8"/>
    <mergeCell ref="G8:K8"/>
    <mergeCell ref="G10:K10"/>
    <mergeCell ref="G11:K11"/>
    <mergeCell ref="G12:K12"/>
    <mergeCell ref="A20:C20"/>
    <mergeCell ref="K20:L20"/>
    <mergeCell ref="A23:C23"/>
    <mergeCell ref="K23:L23"/>
    <mergeCell ref="A32:C32"/>
    <mergeCell ref="K32:L32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="90" zoomScaleNormal="90" zoomScalePageLayoutView="0" workbookViewId="0" topLeftCell="A1">
      <selection activeCell="F37" sqref="F37"/>
    </sheetView>
  </sheetViews>
  <sheetFormatPr defaultColWidth="9.00390625" defaultRowHeight="12.75"/>
  <cols>
    <col min="1" max="1" width="5.625" style="0" customWidth="1"/>
    <col min="2" max="5" width="10.875" style="0" customWidth="1"/>
    <col min="6" max="6" width="14.375" style="0" customWidth="1"/>
    <col min="7" max="11" width="9.625" style="0" customWidth="1"/>
    <col min="12" max="12" width="19.625" style="0" customWidth="1"/>
    <col min="14" max="14" width="22.625" style="0" customWidth="1"/>
  </cols>
  <sheetData>
    <row r="1" spans="1:12" ht="16.5" customHeight="1">
      <c r="A1" s="31"/>
      <c r="B1" s="30"/>
      <c r="C1" s="134" t="s">
        <v>18</v>
      </c>
      <c r="D1" s="134"/>
      <c r="E1" s="134"/>
      <c r="F1" s="134"/>
      <c r="G1" s="134"/>
      <c r="H1" s="134"/>
      <c r="I1" s="134"/>
      <c r="J1" s="134"/>
      <c r="K1" s="134"/>
      <c r="L1" s="82" t="s">
        <v>27</v>
      </c>
    </row>
    <row r="2" spans="2:11" ht="16.5" customHeight="1">
      <c r="B2" s="29"/>
      <c r="C2" s="15"/>
      <c r="D2" s="15"/>
      <c r="E2" s="15"/>
      <c r="F2" s="15"/>
      <c r="G2" s="15"/>
      <c r="H2" s="15"/>
      <c r="I2" s="15"/>
      <c r="J2" s="15"/>
      <c r="K2" s="15"/>
    </row>
    <row r="3" spans="2:11" ht="16.5" customHeight="1">
      <c r="B3" s="29"/>
      <c r="C3" s="15"/>
      <c r="D3" s="15"/>
      <c r="E3" s="134" t="s">
        <v>24</v>
      </c>
      <c r="F3" s="134"/>
      <c r="G3" s="134"/>
      <c r="H3" s="134"/>
      <c r="I3" s="15"/>
      <c r="J3" s="15"/>
      <c r="K3" s="15"/>
    </row>
    <row r="4" spans="2:11" ht="15" customHeight="1">
      <c r="B4" s="29"/>
      <c r="C4" s="15"/>
      <c r="D4" s="15"/>
      <c r="E4" s="15"/>
      <c r="F4" s="15"/>
      <c r="G4" s="15"/>
      <c r="H4" s="15"/>
      <c r="I4" s="15"/>
      <c r="J4" s="15"/>
      <c r="K4" s="15"/>
    </row>
    <row r="5" spans="1:11" ht="16.5" customHeight="1">
      <c r="A5" s="32" t="s">
        <v>26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2" ht="16.5" customHeight="1" thickBot="1">
      <c r="A6" s="21" t="s">
        <v>25</v>
      </c>
      <c r="B6" s="21"/>
      <c r="C6" s="21"/>
      <c r="D6" s="21"/>
      <c r="E6" s="21"/>
      <c r="F6" s="16"/>
      <c r="G6" s="16"/>
      <c r="H6" s="16"/>
      <c r="I6" s="16"/>
      <c r="J6" s="16"/>
      <c r="K6" s="16"/>
      <c r="L6" s="33"/>
    </row>
    <row r="7" spans="1:13" s="1" customFormat="1" ht="15" customHeight="1">
      <c r="A7" s="143" t="s">
        <v>56</v>
      </c>
      <c r="B7" s="144"/>
      <c r="C7" s="144"/>
      <c r="D7" s="144"/>
      <c r="E7" s="144"/>
      <c r="F7" s="145"/>
      <c r="G7" s="20" t="s">
        <v>9</v>
      </c>
      <c r="H7" s="20" t="s">
        <v>9</v>
      </c>
      <c r="I7" s="20" t="s">
        <v>9</v>
      </c>
      <c r="J7" s="20" t="s">
        <v>9</v>
      </c>
      <c r="K7" s="22" t="s">
        <v>9</v>
      </c>
      <c r="L7" s="49" t="s">
        <v>54</v>
      </c>
      <c r="M7" s="3"/>
    </row>
    <row r="8" spans="1:13" s="1" customFormat="1" ht="15" customHeight="1">
      <c r="A8" s="146"/>
      <c r="B8" s="147"/>
      <c r="C8" s="147"/>
      <c r="D8" s="147"/>
      <c r="E8" s="147"/>
      <c r="F8" s="148"/>
      <c r="G8" s="43">
        <v>34.2</v>
      </c>
      <c r="H8" s="43">
        <v>28.6</v>
      </c>
      <c r="I8" s="43">
        <v>19</v>
      </c>
      <c r="J8" s="95">
        <v>15.2</v>
      </c>
      <c r="K8" s="96">
        <v>13.9</v>
      </c>
      <c r="L8" s="50" t="s">
        <v>55</v>
      </c>
      <c r="M8" s="3"/>
    </row>
    <row r="9" spans="1:14" s="1" customFormat="1" ht="15" customHeight="1" thickBot="1">
      <c r="A9" s="149"/>
      <c r="B9" s="150"/>
      <c r="C9" s="150"/>
      <c r="D9" s="150"/>
      <c r="E9" s="150"/>
      <c r="F9" s="151"/>
      <c r="G9" s="126" t="s">
        <v>10</v>
      </c>
      <c r="H9" s="127"/>
      <c r="I9" s="127"/>
      <c r="J9" s="127"/>
      <c r="K9" s="127"/>
      <c r="L9" s="51"/>
      <c r="M9" s="3"/>
      <c r="N9" s="3"/>
    </row>
    <row r="10" spans="1:14" s="1" customFormat="1" ht="15" customHeight="1">
      <c r="A10" s="71" t="s">
        <v>0</v>
      </c>
      <c r="B10" s="72" t="s">
        <v>1</v>
      </c>
      <c r="C10" s="73"/>
      <c r="D10" s="73"/>
      <c r="E10" s="73"/>
      <c r="F10" s="74"/>
      <c r="G10" s="75">
        <v>90</v>
      </c>
      <c r="H10" s="76"/>
      <c r="I10" s="76">
        <v>20</v>
      </c>
      <c r="J10" s="77"/>
      <c r="K10" s="78">
        <v>10</v>
      </c>
      <c r="L10" s="44">
        <f aca="true" t="shared" si="0" ref="L10:L21">G$8*G10+H$8*H10+I$8*I10+J$8*J10+K$8*K10</f>
        <v>3597.0000000000005</v>
      </c>
      <c r="M10" s="3"/>
      <c r="N10" s="13"/>
    </row>
    <row r="11" spans="1:14" s="1" customFormat="1" ht="15" customHeight="1">
      <c r="A11" s="18" t="s">
        <v>14</v>
      </c>
      <c r="B11" s="25" t="s">
        <v>11</v>
      </c>
      <c r="C11" s="7"/>
      <c r="D11" s="7"/>
      <c r="E11" s="7"/>
      <c r="F11" s="8"/>
      <c r="G11" s="38">
        <v>120</v>
      </c>
      <c r="H11" s="39"/>
      <c r="I11" s="39">
        <v>20</v>
      </c>
      <c r="J11" s="40"/>
      <c r="K11" s="41">
        <v>10</v>
      </c>
      <c r="L11" s="47">
        <f t="shared" si="0"/>
        <v>4623</v>
      </c>
      <c r="M11" s="3"/>
      <c r="N11" s="13"/>
    </row>
    <row r="12" spans="1:14" s="1" customFormat="1" ht="15" customHeight="1">
      <c r="A12" s="70" t="s">
        <v>3</v>
      </c>
      <c r="B12" s="55" t="s">
        <v>28</v>
      </c>
      <c r="C12" s="7"/>
      <c r="D12" s="7"/>
      <c r="E12" s="7"/>
      <c r="F12" s="8"/>
      <c r="G12" s="38">
        <v>20</v>
      </c>
      <c r="H12" s="39">
        <v>30</v>
      </c>
      <c r="I12" s="39">
        <v>20</v>
      </c>
      <c r="J12" s="40"/>
      <c r="K12" s="41">
        <v>10</v>
      </c>
      <c r="L12" s="46">
        <f t="shared" si="0"/>
        <v>2061</v>
      </c>
      <c r="M12" s="3"/>
      <c r="N12" s="13"/>
    </row>
    <row r="13" spans="1:14" s="1" customFormat="1" ht="15" customHeight="1">
      <c r="A13" s="70" t="s">
        <v>4</v>
      </c>
      <c r="B13" s="55" t="s">
        <v>29</v>
      </c>
      <c r="C13" s="7"/>
      <c r="D13" s="7"/>
      <c r="E13" s="7"/>
      <c r="F13" s="8"/>
      <c r="G13" s="38">
        <v>20</v>
      </c>
      <c r="H13" s="39">
        <v>30</v>
      </c>
      <c r="I13" s="39">
        <v>30</v>
      </c>
      <c r="J13" s="40"/>
      <c r="K13" s="41">
        <v>10</v>
      </c>
      <c r="L13" s="45">
        <f t="shared" si="0"/>
        <v>2251</v>
      </c>
      <c r="M13" s="3"/>
      <c r="N13" s="13"/>
    </row>
    <row r="14" spans="1:14" s="1" customFormat="1" ht="15" customHeight="1">
      <c r="A14" s="157" t="s">
        <v>30</v>
      </c>
      <c r="B14" s="105" t="s">
        <v>12</v>
      </c>
      <c r="C14" s="106"/>
      <c r="D14" s="106"/>
      <c r="E14" s="106"/>
      <c r="F14" s="107"/>
      <c r="G14" s="163">
        <v>250</v>
      </c>
      <c r="H14" s="163">
        <v>160</v>
      </c>
      <c r="I14" s="163">
        <v>240</v>
      </c>
      <c r="J14" s="163">
        <v>170</v>
      </c>
      <c r="K14" s="159">
        <v>60</v>
      </c>
      <c r="L14" s="161">
        <f t="shared" si="0"/>
        <v>21104</v>
      </c>
      <c r="M14" s="3"/>
      <c r="N14" s="13"/>
    </row>
    <row r="15" spans="1:14" s="1" customFormat="1" ht="15" customHeight="1">
      <c r="A15" s="158"/>
      <c r="B15" s="110" t="s">
        <v>57</v>
      </c>
      <c r="C15" s="108"/>
      <c r="D15" s="108"/>
      <c r="E15" s="108"/>
      <c r="F15" s="109"/>
      <c r="G15" s="164"/>
      <c r="H15" s="164"/>
      <c r="I15" s="164"/>
      <c r="J15" s="165"/>
      <c r="K15" s="160"/>
      <c r="L15" s="162"/>
      <c r="M15" s="3"/>
      <c r="N15" s="13"/>
    </row>
    <row r="16" spans="1:14" s="1" customFormat="1" ht="15" customHeight="1">
      <c r="A16" s="28" t="s">
        <v>31</v>
      </c>
      <c r="B16" s="25" t="s">
        <v>5</v>
      </c>
      <c r="C16" s="7"/>
      <c r="D16" s="7"/>
      <c r="E16" s="7"/>
      <c r="F16" s="8"/>
      <c r="G16" s="38">
        <v>10</v>
      </c>
      <c r="H16" s="39">
        <v>30</v>
      </c>
      <c r="I16" s="39">
        <v>35</v>
      </c>
      <c r="J16" s="40">
        <v>60</v>
      </c>
      <c r="K16" s="41"/>
      <c r="L16" s="45">
        <f t="shared" si="0"/>
        <v>2777</v>
      </c>
      <c r="M16" s="3"/>
      <c r="N16" s="13"/>
    </row>
    <row r="17" spans="1:14" s="1" customFormat="1" ht="15" customHeight="1">
      <c r="A17" s="28" t="s">
        <v>15</v>
      </c>
      <c r="B17" s="83" t="s">
        <v>13</v>
      </c>
      <c r="C17" s="7"/>
      <c r="D17" s="7"/>
      <c r="E17" s="7"/>
      <c r="F17" s="8"/>
      <c r="G17" s="92">
        <f>G18+G19</f>
        <v>0</v>
      </c>
      <c r="H17" s="93">
        <f>H18+H19</f>
        <v>0</v>
      </c>
      <c r="I17" s="93">
        <f>I18+I19</f>
        <v>150</v>
      </c>
      <c r="J17" s="93">
        <f>J18+J19</f>
        <v>270</v>
      </c>
      <c r="K17" s="94">
        <f>K18+K19</f>
        <v>185</v>
      </c>
      <c r="L17" s="45">
        <f t="shared" si="0"/>
        <v>9525.5</v>
      </c>
      <c r="M17" s="3"/>
      <c r="N17" s="13"/>
    </row>
    <row r="18" spans="1:14" s="1" customFormat="1" ht="15" customHeight="1">
      <c r="A18" s="27" t="s">
        <v>32</v>
      </c>
      <c r="B18" s="7" t="s">
        <v>34</v>
      </c>
      <c r="C18" s="7"/>
      <c r="D18" s="7"/>
      <c r="E18" s="7"/>
      <c r="F18" s="8"/>
      <c r="G18" s="38"/>
      <c r="H18" s="39"/>
      <c r="I18" s="39">
        <v>80</v>
      </c>
      <c r="J18" s="40">
        <v>120</v>
      </c>
      <c r="K18" s="41">
        <v>100</v>
      </c>
      <c r="L18" s="45">
        <f t="shared" si="0"/>
        <v>4734</v>
      </c>
      <c r="M18" s="3"/>
      <c r="N18" s="13"/>
    </row>
    <row r="19" spans="1:14" s="1" customFormat="1" ht="15" customHeight="1">
      <c r="A19" s="27" t="s">
        <v>33</v>
      </c>
      <c r="B19" s="7" t="s">
        <v>35</v>
      </c>
      <c r="C19" s="7"/>
      <c r="D19" s="7"/>
      <c r="E19" s="7"/>
      <c r="F19" s="8"/>
      <c r="G19" s="38"/>
      <c r="H19" s="39"/>
      <c r="I19" s="39">
        <v>70</v>
      </c>
      <c r="J19" s="40">
        <v>150</v>
      </c>
      <c r="K19" s="41">
        <v>85</v>
      </c>
      <c r="L19" s="45">
        <f t="shared" si="0"/>
        <v>4791.5</v>
      </c>
      <c r="M19" s="3"/>
      <c r="N19" s="13"/>
    </row>
    <row r="20" spans="1:14" s="1" customFormat="1" ht="15" customHeight="1">
      <c r="A20" s="28" t="s">
        <v>36</v>
      </c>
      <c r="B20" s="25" t="s">
        <v>6</v>
      </c>
      <c r="C20" s="7"/>
      <c r="D20" s="7"/>
      <c r="E20" s="7"/>
      <c r="F20" s="8"/>
      <c r="G20" s="38">
        <v>30</v>
      </c>
      <c r="H20" s="39">
        <v>80</v>
      </c>
      <c r="I20" s="39">
        <v>70</v>
      </c>
      <c r="J20" s="40">
        <v>40</v>
      </c>
      <c r="K20" s="41">
        <v>30</v>
      </c>
      <c r="L20" s="45">
        <f t="shared" si="0"/>
        <v>5669</v>
      </c>
      <c r="M20" s="3"/>
      <c r="N20" s="13"/>
    </row>
    <row r="21" spans="1:14" s="1" customFormat="1" ht="15" customHeight="1">
      <c r="A21" s="141"/>
      <c r="B21" s="11" t="s">
        <v>37</v>
      </c>
      <c r="C21" s="11"/>
      <c r="D21" s="11"/>
      <c r="E21" s="11"/>
      <c r="F21" s="6"/>
      <c r="G21" s="97">
        <f>G!G15</f>
        <v>0</v>
      </c>
      <c r="H21" s="97">
        <f>G!H15</f>
        <v>0</v>
      </c>
      <c r="I21" s="97">
        <f>G!I15</f>
        <v>180</v>
      </c>
      <c r="J21" s="97">
        <f>G!J15</f>
        <v>160</v>
      </c>
      <c r="K21" s="98">
        <f>G!K15</f>
        <v>110</v>
      </c>
      <c r="L21" s="45">
        <f t="shared" si="0"/>
        <v>7381</v>
      </c>
      <c r="M21" s="3"/>
      <c r="N21" s="13"/>
    </row>
    <row r="22" spans="1:14" s="1" customFormat="1" ht="15" customHeight="1" thickBot="1">
      <c r="A22" s="142"/>
      <c r="B22" s="9" t="s">
        <v>46</v>
      </c>
      <c r="C22" s="9"/>
      <c r="D22" s="9"/>
      <c r="E22" s="9"/>
      <c r="F22" s="10"/>
      <c r="G22" s="91"/>
      <c r="H22" s="91"/>
      <c r="I22" s="91"/>
      <c r="J22" s="91"/>
      <c r="K22" s="90"/>
      <c r="L22" s="84"/>
      <c r="M22" s="3"/>
      <c r="N22" s="13"/>
    </row>
    <row r="23" spans="1:14" s="1" customFormat="1" ht="15" customHeight="1" thickBot="1">
      <c r="A23" s="61"/>
      <c r="B23" s="60"/>
      <c r="C23" s="11"/>
      <c r="D23" s="11"/>
      <c r="E23" s="11"/>
      <c r="F23" s="11"/>
      <c r="G23" s="59">
        <f>G10+G11+G12+G13+G14+G16+G17+G20+G21</f>
        <v>540</v>
      </c>
      <c r="H23" s="59">
        <f>H10+H11+H12+H13+H14+H16+H17+H20+H21</f>
        <v>330</v>
      </c>
      <c r="I23" s="59">
        <f>I10+I11+I12+I13+I14+I16+I17+I20+I21</f>
        <v>765</v>
      </c>
      <c r="J23" s="59">
        <f>J10+J11+J12+J13+J14+J16+J17+J20+J21</f>
        <v>700</v>
      </c>
      <c r="K23" s="59">
        <f>K10+K11+K12+K13+K14+K16+K17+K20+K21</f>
        <v>425</v>
      </c>
      <c r="L23" s="58"/>
      <c r="M23" s="3"/>
      <c r="N23" s="13"/>
    </row>
    <row r="24" spans="1:14" s="5" customFormat="1" ht="15" customHeight="1">
      <c r="A24" s="152" t="s">
        <v>38</v>
      </c>
      <c r="B24" s="153"/>
      <c r="C24" s="153"/>
      <c r="D24" s="153"/>
      <c r="E24" s="153"/>
      <c r="F24" s="153"/>
      <c r="G24" s="154"/>
      <c r="H24" s="154"/>
      <c r="I24" s="154"/>
      <c r="J24" s="154"/>
      <c r="K24" s="154"/>
      <c r="L24" s="52">
        <f>L10+L11++L12+L13+L14+L16+L17+L20+L21</f>
        <v>58988.5</v>
      </c>
      <c r="M24" s="4"/>
      <c r="N24" s="14"/>
    </row>
    <row r="25" spans="1:13" s="5" customFormat="1" ht="15" customHeight="1">
      <c r="A25" s="155" t="s">
        <v>2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53">
        <f>SUM(L24*0.19)</f>
        <v>11207.815</v>
      </c>
      <c r="M25" s="4"/>
    </row>
    <row r="26" spans="1:13" s="5" customFormat="1" ht="15" customHeight="1" thickBot="1">
      <c r="A26" s="138" t="s">
        <v>39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54">
        <f>SUM(L24:L25)</f>
        <v>70196.315</v>
      </c>
      <c r="M26" s="4"/>
    </row>
    <row r="27" s="1" customFormat="1" ht="13.5" customHeight="1"/>
    <row r="28" spans="2:8" s="1" customFormat="1" ht="13.5" customHeight="1">
      <c r="B28" s="12" t="s">
        <v>47</v>
      </c>
      <c r="C28" s="140" t="s">
        <v>62</v>
      </c>
      <c r="D28" s="140"/>
      <c r="E28" s="140"/>
      <c r="F28" s="140"/>
      <c r="G28" s="140"/>
      <c r="H28" s="140"/>
    </row>
    <row r="29" s="2" customFormat="1" ht="12.75"/>
    <row r="30" spans="1:11" ht="12.75">
      <c r="A30" s="111" t="s">
        <v>48</v>
      </c>
      <c r="B30" s="111"/>
      <c r="C30" s="111"/>
      <c r="K30" s="99" t="s">
        <v>52</v>
      </c>
    </row>
    <row r="32" spans="1:11" s="2" customFormat="1" ht="12.75">
      <c r="A32" s="112" t="s">
        <v>49</v>
      </c>
      <c r="B32" s="112"/>
      <c r="C32" s="112"/>
      <c r="K32" s="100" t="s">
        <v>65</v>
      </c>
    </row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pans="1:11" s="2" customFormat="1" ht="12.75">
      <c r="A39" s="112" t="s">
        <v>50</v>
      </c>
      <c r="B39" s="112"/>
      <c r="C39" s="112"/>
      <c r="K39" s="99" t="s">
        <v>7</v>
      </c>
    </row>
    <row r="40" spans="1:11" s="2" customFormat="1" ht="12.75">
      <c r="A40" s="112" t="s">
        <v>51</v>
      </c>
      <c r="B40" s="112"/>
      <c r="C40" s="112"/>
      <c r="K40" s="99" t="s">
        <v>8</v>
      </c>
    </row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</sheetData>
  <sheetProtection/>
  <mergeCells count="20">
    <mergeCell ref="A7:F9"/>
    <mergeCell ref="A24:K24"/>
    <mergeCell ref="A25:K25"/>
    <mergeCell ref="A14:A15"/>
    <mergeCell ref="K14:K15"/>
    <mergeCell ref="L14:L15"/>
    <mergeCell ref="G14:G15"/>
    <mergeCell ref="H14:H15"/>
    <mergeCell ref="I14:I15"/>
    <mergeCell ref="J14:J15"/>
    <mergeCell ref="A40:C40"/>
    <mergeCell ref="A26:K26"/>
    <mergeCell ref="A32:C32"/>
    <mergeCell ref="A39:C39"/>
    <mergeCell ref="C28:H28"/>
    <mergeCell ref="C1:K1"/>
    <mergeCell ref="E3:H3"/>
    <mergeCell ref="A21:A22"/>
    <mergeCell ref="A30:C30"/>
    <mergeCell ref="G9:K9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="90" zoomScaleNormal="90" zoomScalePageLayoutView="0" workbookViewId="0" topLeftCell="A1">
      <selection activeCell="F31" sqref="F31"/>
    </sheetView>
  </sheetViews>
  <sheetFormatPr defaultColWidth="9.00390625" defaultRowHeight="12.75"/>
  <cols>
    <col min="1" max="1" width="7.50390625" style="0" customWidth="1"/>
    <col min="2" max="6" width="10.875" style="0" customWidth="1"/>
    <col min="7" max="11" width="9.625" style="0" customWidth="1"/>
    <col min="12" max="12" width="19.625" style="0" customWidth="1"/>
    <col min="14" max="14" width="22.625" style="0" customWidth="1"/>
  </cols>
  <sheetData>
    <row r="1" spans="1:12" ht="16.5" customHeight="1">
      <c r="A1" s="31"/>
      <c r="B1" s="30"/>
      <c r="C1" s="134" t="s">
        <v>18</v>
      </c>
      <c r="D1" s="134"/>
      <c r="E1" s="134"/>
      <c r="F1" s="134"/>
      <c r="G1" s="134"/>
      <c r="H1" s="134"/>
      <c r="I1" s="134"/>
      <c r="J1" s="134"/>
      <c r="K1" s="134"/>
      <c r="L1" s="81" t="s">
        <v>40</v>
      </c>
    </row>
    <row r="2" spans="2:11" ht="16.5" customHeight="1">
      <c r="B2" s="29"/>
      <c r="C2" s="15"/>
      <c r="D2" s="15"/>
      <c r="E2" s="15"/>
      <c r="F2" s="15"/>
      <c r="G2" s="15"/>
      <c r="H2" s="15"/>
      <c r="I2" s="15"/>
      <c r="J2" s="15"/>
      <c r="K2" s="15"/>
    </row>
    <row r="3" spans="1:11" ht="16.5" customHeight="1">
      <c r="A3" s="31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2:11" ht="16.5" customHeight="1">
      <c r="B4" s="15"/>
      <c r="C4" s="15"/>
      <c r="D4" s="15"/>
      <c r="F4" s="17"/>
      <c r="G4" s="17"/>
      <c r="H4" s="17"/>
      <c r="I4" s="15"/>
      <c r="J4" s="15"/>
      <c r="K4" s="15"/>
    </row>
    <row r="5" spans="1:12" ht="16.5" customHeight="1" thickBot="1">
      <c r="A5" s="21" t="s">
        <v>58</v>
      </c>
      <c r="B5" s="21"/>
      <c r="C5" s="21"/>
      <c r="D5" s="21"/>
      <c r="E5" s="21"/>
      <c r="F5" s="16"/>
      <c r="G5" s="16"/>
      <c r="H5" s="16"/>
      <c r="I5" s="16"/>
      <c r="J5" s="16"/>
      <c r="K5" s="16"/>
      <c r="L5" s="33"/>
    </row>
    <row r="6" spans="1:13" s="1" customFormat="1" ht="16.5" customHeight="1">
      <c r="A6" s="166" t="s">
        <v>60</v>
      </c>
      <c r="B6" s="101"/>
      <c r="C6" s="101"/>
      <c r="D6" s="101"/>
      <c r="E6" s="101"/>
      <c r="F6" s="102"/>
      <c r="G6" s="20" t="s">
        <v>9</v>
      </c>
      <c r="H6" s="20" t="s">
        <v>9</v>
      </c>
      <c r="I6" s="20" t="s">
        <v>9</v>
      </c>
      <c r="J6" s="20" t="s">
        <v>9</v>
      </c>
      <c r="K6" s="22" t="s">
        <v>9</v>
      </c>
      <c r="L6" s="49" t="s">
        <v>54</v>
      </c>
      <c r="M6" s="3"/>
    </row>
    <row r="7" spans="1:13" s="1" customFormat="1" ht="16.5" customHeight="1">
      <c r="A7" s="167"/>
      <c r="B7" s="169" t="s">
        <v>59</v>
      </c>
      <c r="C7" s="170"/>
      <c r="D7" s="170"/>
      <c r="E7" s="170"/>
      <c r="F7" s="171"/>
      <c r="G7" s="43">
        <v>34.2</v>
      </c>
      <c r="H7" s="43">
        <v>28.6</v>
      </c>
      <c r="I7" s="43">
        <v>19</v>
      </c>
      <c r="J7" s="95">
        <v>15.2</v>
      </c>
      <c r="K7" s="96">
        <v>13.9</v>
      </c>
      <c r="L7" s="50" t="s">
        <v>55</v>
      </c>
      <c r="M7" s="3"/>
    </row>
    <row r="8" spans="1:14" s="1" customFormat="1" ht="16.5" customHeight="1" thickBot="1">
      <c r="A8" s="168"/>
      <c r="B8" s="103"/>
      <c r="C8" s="103"/>
      <c r="D8" s="103"/>
      <c r="E8" s="103"/>
      <c r="F8" s="104"/>
      <c r="G8" s="126" t="s">
        <v>10</v>
      </c>
      <c r="H8" s="127"/>
      <c r="I8" s="127"/>
      <c r="J8" s="127"/>
      <c r="K8" s="127"/>
      <c r="L8" s="51"/>
      <c r="M8" s="3"/>
      <c r="N8" s="3"/>
    </row>
    <row r="9" spans="1:14" s="1" customFormat="1" ht="16.5" customHeight="1" hidden="1">
      <c r="A9" s="172" t="s">
        <v>16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4"/>
      <c r="M9" s="3"/>
      <c r="N9" s="3"/>
    </row>
    <row r="10" spans="1:14" s="1" customFormat="1" ht="16.5" customHeight="1" hidden="1" thickBot="1">
      <c r="A10" s="175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7"/>
      <c r="M10" s="3"/>
      <c r="N10" s="3"/>
    </row>
    <row r="11" spans="1:14" s="1" customFormat="1" ht="16.5" customHeight="1">
      <c r="A11" s="85">
        <v>1</v>
      </c>
      <c r="B11" s="26" t="s">
        <v>42</v>
      </c>
      <c r="C11" s="2"/>
      <c r="D11" s="2"/>
      <c r="E11" s="2"/>
      <c r="F11" s="6"/>
      <c r="G11" s="34"/>
      <c r="H11" s="35"/>
      <c r="I11" s="35">
        <v>80</v>
      </c>
      <c r="J11" s="36">
        <v>80</v>
      </c>
      <c r="K11" s="37">
        <v>60</v>
      </c>
      <c r="L11" s="44">
        <f>G$7*G11+H$7*H11+I$7*I11+J$7*J11+K$7*K11</f>
        <v>3570</v>
      </c>
      <c r="M11" s="3"/>
      <c r="N11" s="13"/>
    </row>
    <row r="12" spans="1:14" s="1" customFormat="1" ht="16.5" customHeight="1">
      <c r="A12" s="86">
        <v>2</v>
      </c>
      <c r="B12" s="25" t="s">
        <v>43</v>
      </c>
      <c r="C12" s="7"/>
      <c r="D12" s="7"/>
      <c r="E12" s="7"/>
      <c r="F12" s="8"/>
      <c r="G12" s="38"/>
      <c r="H12" s="39"/>
      <c r="I12" s="39">
        <v>40</v>
      </c>
      <c r="J12" s="40">
        <v>40</v>
      </c>
      <c r="K12" s="41">
        <v>20</v>
      </c>
      <c r="L12" s="47">
        <f>G$7*G12+H$7*H12+I$7*I12+J$7*J12+K$7*K12</f>
        <v>1646</v>
      </c>
      <c r="M12" s="3"/>
      <c r="N12" s="13"/>
    </row>
    <row r="13" spans="1:14" s="1" customFormat="1" ht="16.5" customHeight="1">
      <c r="A13" s="86">
        <v>3</v>
      </c>
      <c r="B13" s="25" t="s">
        <v>44</v>
      </c>
      <c r="C13" s="7"/>
      <c r="D13" s="7"/>
      <c r="E13" s="7"/>
      <c r="F13" s="8"/>
      <c r="G13" s="38"/>
      <c r="H13" s="39"/>
      <c r="I13" s="39">
        <v>40</v>
      </c>
      <c r="J13" s="40">
        <v>30</v>
      </c>
      <c r="K13" s="41">
        <v>15</v>
      </c>
      <c r="L13" s="46">
        <f>G$7*G13+H$7*H13+I$7*I13+J$7*J13+K$7*K13</f>
        <v>1424.5</v>
      </c>
      <c r="M13" s="3"/>
      <c r="N13" s="13"/>
    </row>
    <row r="14" spans="1:14" s="1" customFormat="1" ht="16.5" customHeight="1">
      <c r="A14" s="86">
        <v>4</v>
      </c>
      <c r="B14" s="25" t="s">
        <v>45</v>
      </c>
      <c r="C14" s="7"/>
      <c r="D14" s="7"/>
      <c r="E14" s="7"/>
      <c r="F14" s="8"/>
      <c r="G14" s="42"/>
      <c r="H14" s="39"/>
      <c r="I14" s="39">
        <v>20</v>
      </c>
      <c r="J14" s="40">
        <v>10</v>
      </c>
      <c r="K14" s="89">
        <v>15</v>
      </c>
      <c r="L14" s="45">
        <f>G$7*G14+H$7*H14+I$7*I14+J$7*J14+K$7*K14</f>
        <v>740.5</v>
      </c>
      <c r="M14" s="3"/>
      <c r="N14" s="13"/>
    </row>
    <row r="15" spans="1:14" s="1" customFormat="1" ht="16.5" customHeight="1" thickBot="1">
      <c r="A15" s="56"/>
      <c r="B15" s="57"/>
      <c r="C15" s="11"/>
      <c r="D15" s="11"/>
      <c r="E15" s="11"/>
      <c r="F15" s="11"/>
      <c r="G15" s="59">
        <f>SUM(G11:G14)</f>
        <v>0</v>
      </c>
      <c r="H15" s="59">
        <f>SUM(H11:H14)</f>
        <v>0</v>
      </c>
      <c r="I15" s="59">
        <f>SUM(I11:I14)</f>
        <v>180</v>
      </c>
      <c r="J15" s="88">
        <f>SUM(J11:J14)</f>
        <v>160</v>
      </c>
      <c r="K15" s="88">
        <f>SUM(K11:K14)</f>
        <v>110</v>
      </c>
      <c r="L15" s="58"/>
      <c r="M15" s="3"/>
      <c r="N15" s="13"/>
    </row>
    <row r="16" spans="1:14" s="5" customFormat="1" ht="16.5" customHeight="1" thickBot="1">
      <c r="A16" s="178" t="s">
        <v>41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87">
        <f>SUM(L11:L14)</f>
        <v>7381</v>
      </c>
      <c r="M16" s="4"/>
      <c r="N16" s="14"/>
    </row>
    <row r="17" s="1" customFormat="1" ht="15"/>
    <row r="18" spans="1:12" s="1" customFormat="1" ht="15">
      <c r="A18" s="23"/>
      <c r="B18" s="23" t="s">
        <v>47</v>
      </c>
      <c r="C18" s="19" t="s">
        <v>63</v>
      </c>
      <c r="D18" s="19"/>
      <c r="E18" s="19"/>
      <c r="F18" s="19"/>
      <c r="G18" s="19"/>
      <c r="H18" s="19"/>
      <c r="I18" s="19"/>
      <c r="J18" s="19"/>
      <c r="K18" s="19"/>
      <c r="L18" s="19"/>
    </row>
    <row r="19" spans="1:12" s="1" customFormat="1" ht="13.5" customHeight="1">
      <c r="A19" s="180"/>
      <c r="B19" s="180"/>
      <c r="C19" s="48"/>
      <c r="D19" s="48"/>
      <c r="E19" s="48"/>
      <c r="F19" s="48"/>
      <c r="G19" s="48"/>
      <c r="H19" s="48"/>
      <c r="I19" s="48"/>
      <c r="J19" s="48"/>
      <c r="K19" s="48"/>
      <c r="L19" s="24"/>
    </row>
    <row r="20" spans="1:11" s="1" customFormat="1" ht="13.5" customHeight="1">
      <c r="A20" s="12"/>
      <c r="C20" s="24"/>
      <c r="D20" s="24"/>
      <c r="E20" s="24"/>
      <c r="F20" s="24"/>
      <c r="G20" s="24"/>
      <c r="H20" s="24"/>
      <c r="I20" s="24"/>
      <c r="J20" s="24"/>
      <c r="K20" s="24"/>
    </row>
    <row r="21" s="2" customFormat="1" ht="12.75">
      <c r="B21" s="11"/>
    </row>
    <row r="22" s="2" customFormat="1" ht="12.75"/>
    <row r="23" s="2" customFormat="1" ht="12.75"/>
    <row r="24" spans="1:11" ht="12.75">
      <c r="A24" s="111" t="s">
        <v>48</v>
      </c>
      <c r="B24" s="111"/>
      <c r="C24" s="111"/>
      <c r="K24" s="99" t="s">
        <v>52</v>
      </c>
    </row>
    <row r="26" s="2" customFormat="1" ht="12.75"/>
    <row r="27" spans="1:11" s="2" customFormat="1" ht="12.75">
      <c r="A27" s="112" t="s">
        <v>49</v>
      </c>
      <c r="B27" s="112"/>
      <c r="C27" s="112"/>
      <c r="K27" s="100" t="s">
        <v>65</v>
      </c>
    </row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pans="1:11" s="2" customFormat="1" ht="12.75">
      <c r="A36" s="112" t="s">
        <v>50</v>
      </c>
      <c r="B36" s="112"/>
      <c r="C36" s="112"/>
      <c r="K36" s="99" t="s">
        <v>7</v>
      </c>
    </row>
    <row r="37" spans="1:11" s="2" customFormat="1" ht="12.75">
      <c r="A37" s="112" t="s">
        <v>51</v>
      </c>
      <c r="B37" s="112"/>
      <c r="C37" s="112"/>
      <c r="K37" s="99" t="s">
        <v>8</v>
      </c>
    </row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</sheetData>
  <sheetProtection/>
  <mergeCells count="11">
    <mergeCell ref="A24:C24"/>
    <mergeCell ref="A6:A8"/>
    <mergeCell ref="B7:F7"/>
    <mergeCell ref="A37:C37"/>
    <mergeCell ref="C1:K1"/>
    <mergeCell ref="A9:L10"/>
    <mergeCell ref="A27:C27"/>
    <mergeCell ref="A36:C36"/>
    <mergeCell ref="A16:K16"/>
    <mergeCell ref="G8:K8"/>
    <mergeCell ref="A19:B19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KNIPPING Fenster Technik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Pitáková</dc:creator>
  <cp:keywords/>
  <dc:description/>
  <cp:lastModifiedBy>riecanova</cp:lastModifiedBy>
  <cp:lastPrinted>2010-04-01T12:21:37Z</cp:lastPrinted>
  <dcterms:created xsi:type="dcterms:W3CDTF">2001-03-16T21:58:36Z</dcterms:created>
  <dcterms:modified xsi:type="dcterms:W3CDTF">2010-04-06T08:03:38Z</dcterms:modified>
  <cp:category/>
  <cp:version/>
  <cp:contentType/>
  <cp:contentStatus/>
</cp:coreProperties>
</file>