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2"/>
  </bookViews>
  <sheets>
    <sheet name="RekapitulaciaStavby" sheetId="1" r:id="rId1"/>
    <sheet name="SupisPrac" sheetId="2" r:id="rId2"/>
    <sheet name="CastiStavby" sheetId="3" r:id="rId3"/>
    <sheet name="PopisPoloziek" sheetId="4" r:id="rId4"/>
  </sheets>
  <definedNames/>
  <calcPr fullCalcOnLoad="1"/>
</workbook>
</file>

<file path=xl/sharedStrings.xml><?xml version="1.0" encoding="utf-8"?>
<sst xmlns="http://schemas.openxmlformats.org/spreadsheetml/2006/main" count="921" uniqueCount="253">
  <si>
    <t>Číslo časti stavby</t>
  </si>
  <si>
    <t>Klasifikácia stavieb</t>
  </si>
  <si>
    <t>Názov časti stavby</t>
  </si>
  <si>
    <t>Cena bez DPH</t>
  </si>
  <si>
    <t>DPH 19%</t>
  </si>
  <si>
    <t>Cena s DPH</t>
  </si>
  <si>
    <t>000</t>
  </si>
  <si>
    <t>2111</t>
  </si>
  <si>
    <t>000-00 Všeobecné položky</t>
  </si>
  <si>
    <t>020</t>
  </si>
  <si>
    <t>D 020-20 Stavebný dvor</t>
  </si>
  <si>
    <t>101</t>
  </si>
  <si>
    <t>D 101-20 Autobusové zastávky</t>
  </si>
  <si>
    <t>601</t>
  </si>
  <si>
    <t>D 601-00 Rekonštrukcia VN vedenia</t>
  </si>
  <si>
    <t>Celkový súčet</t>
  </si>
  <si>
    <t>Klasifikácia produkcie</t>
  </si>
  <si>
    <t>Číslo položky</t>
  </si>
  <si>
    <t>Názov položky</t>
  </si>
  <si>
    <t>M.j.</t>
  </si>
  <si>
    <t>Množstvo</t>
  </si>
  <si>
    <t>Jednotková cena</t>
  </si>
  <si>
    <t>Jedn. cena s DPH</t>
  </si>
  <si>
    <t>45.00.00 - Všeobecné položky</t>
  </si>
  <si>
    <t>45.00.00</t>
  </si>
  <si>
    <t>00020803</t>
  </si>
  <si>
    <t>Požiadavky objednávateľa - Ostatné požiadavky - Vypracovávania dokumentácie</t>
  </si>
  <si>
    <t>ks</t>
  </si>
  <si>
    <t>00030101</t>
  </si>
  <si>
    <t>Všeobecné položky - staveniskové náklady zhotoviteľa - zariadenie staveniska - kancelária</t>
  </si>
  <si>
    <t>ks,mesiac</t>
  </si>
  <si>
    <t>00030703</t>
  </si>
  <si>
    <t>Staveniskové náklady zhotoviteľa - Pomocné práce zhotovovacie alebo zaisťovacie - Ochrana inžiniersk</t>
  </si>
  <si>
    <t>súbor</t>
  </si>
  <si>
    <t>45.11.11 - Demolačné práce</t>
  </si>
  <si>
    <t>45.11.11</t>
  </si>
  <si>
    <t>05010104</t>
  </si>
  <si>
    <t>Búranie konštrukcií , základy - Betónové</t>
  </si>
  <si>
    <t>m3</t>
  </si>
  <si>
    <t>05020341</t>
  </si>
  <si>
    <t>Vybúranie konštrukcií a demontáže , inštalačného vedenia a príslušenstva - Stožiarov</t>
  </si>
  <si>
    <t>05020907</t>
  </si>
  <si>
    <t>Vybúranie konštrukcií a demontáže , rôznych predmetov - Kovových</t>
  </si>
  <si>
    <t>05030166</t>
  </si>
  <si>
    <t>Odstránenie spevnených plôch  vozoviek a doplňujúcich konštrukcií , podkladov - Z cestných panelov</t>
  </si>
  <si>
    <t>m2</t>
  </si>
  <si>
    <t>05030264</t>
  </si>
  <si>
    <t>Odstránenie spevnených plôch  vozoviek a doplňujúcich konštrukcií , podkladov - Z kameniva hrubého d</t>
  </si>
  <si>
    <t>05080200</t>
  </si>
  <si>
    <t xml:space="preserve">Doprava vybúraných hmôt , vodorovná doprava - </t>
  </si>
  <si>
    <t>t</t>
  </si>
  <si>
    <t>05080290</t>
  </si>
  <si>
    <t>Doplňujúce práce - uloženie , likvidácia a poplatok za suť</t>
  </si>
  <si>
    <t>05090104</t>
  </si>
  <si>
    <t>Doplňujúce práce , recyklácia - Betónových konštrukcií</t>
  </si>
  <si>
    <t xml:space="preserve">45.11.12 - Príprava staveniska a vyčisťovacie práce </t>
  </si>
  <si>
    <t>45.11.12</t>
  </si>
  <si>
    <t>01080202</t>
  </si>
  <si>
    <t>Povrchové úpravy terénu , úprava pláne bez zhutnenia - V násypoch</t>
  </si>
  <si>
    <t>45.11.21 - Výkopové a súvisiace zemné práce</t>
  </si>
  <si>
    <t>45.11.21</t>
  </si>
  <si>
    <t>01020101</t>
  </si>
  <si>
    <t>Odkopávky a prekopávky , humóznej vrstvy - Ornice</t>
  </si>
  <si>
    <t>01030102</t>
  </si>
  <si>
    <t>Hĺbené vykopávky , jám - Nezapažených</t>
  </si>
  <si>
    <t>01040402</t>
  </si>
  <si>
    <t>Konštrukcie z hornín , zásypy - So zhutnením</t>
  </si>
  <si>
    <t>01060202</t>
  </si>
  <si>
    <t>Premiestnenie , vodorovné - Do 1 000 m</t>
  </si>
  <si>
    <t>01080101</t>
  </si>
  <si>
    <t>Povrchové úpravy terénu , úprava pláne so  zhutnením - V zárezoch</t>
  </si>
  <si>
    <t>45.11.23 - Rekultivačné práce</t>
  </si>
  <si>
    <t>45.11.23</t>
  </si>
  <si>
    <t>01030602</t>
  </si>
  <si>
    <t>Hĺbené vykopávky , jamiek, rýh pre vysadzovanie rastlín - na svahu</t>
  </si>
  <si>
    <t>01080803</t>
  </si>
  <si>
    <t>Povrchové úpravy terénu , sadenie, presádzanie ošetrovanie, ochrana - stromov s balom</t>
  </si>
  <si>
    <t>01080805</t>
  </si>
  <si>
    <t>Povrchové úpravy terénu , sadenie, presádzanie ošetrovanie, ochrana - ošetrenie drevín</t>
  </si>
  <si>
    <t>45.11.24 - Ostatné výkopové a súvisiace zemné práce</t>
  </si>
  <si>
    <t>45.11.24</t>
  </si>
  <si>
    <t>Odkopávky a prekopávky , humóznej vrstvy - ornice</t>
  </si>
  <si>
    <t>01020200</t>
  </si>
  <si>
    <t xml:space="preserve">Odkopávky a prekopávky , nezapažené - </t>
  </si>
  <si>
    <t>01020300</t>
  </si>
  <si>
    <t xml:space="preserve">Odkopávky a prekopávky , v zemníkoch - </t>
  </si>
  <si>
    <t>01040202</t>
  </si>
  <si>
    <t>Konštrukcie z hornín , násypy - so zhutnením</t>
  </si>
  <si>
    <t>01060204</t>
  </si>
  <si>
    <t>Premiestnenie , vodorovné - nad 5 000 m</t>
  </si>
  <si>
    <t>01080102</t>
  </si>
  <si>
    <t>Povrchové úpravy terénu , úprava pláne so  zhutnením - v násypoch</t>
  </si>
  <si>
    <t>01080501</t>
  </si>
  <si>
    <t>Povrchové úpravy terénu , úpravy povrchov - Rozprestretím ornice</t>
  </si>
  <si>
    <t>01080502</t>
  </si>
  <si>
    <t>Povrchové úpravy terénu , úpravy povrchov - Založením trávnika ručne</t>
  </si>
  <si>
    <t xml:space="preserve">45.21.34 - Práce na stavbe diaľkových vedení elektrických nadzemných </t>
  </si>
  <si>
    <t>45.21.34</t>
  </si>
  <si>
    <t>91050101</t>
  </si>
  <si>
    <t>Vedenia nadzemné VN , stožiare vn jednoduché - Betónové</t>
  </si>
  <si>
    <t>91050803</t>
  </si>
  <si>
    <t>Vedenia nadzemné VN , konzoly pre káblové koncovky vn - Na stožiare kovové, mrežové</t>
  </si>
  <si>
    <t>91051201</t>
  </si>
  <si>
    <t>Vedenia nadzemné VN , izolátory vn kotvové - Podperné</t>
  </si>
  <si>
    <t>91051401</t>
  </si>
  <si>
    <t>Vedenia nadzemné VN , izolátorové reťazce vn - Kotvové</t>
  </si>
  <si>
    <t>91051501</t>
  </si>
  <si>
    <t>Vedenia nadzemné VN , závesy - Vodičov</t>
  </si>
  <si>
    <t>91051601</t>
  </si>
  <si>
    <t>Vedenia nadzemné VN , spoje vodičov - Prúdové</t>
  </si>
  <si>
    <t>91052201</t>
  </si>
  <si>
    <t>Vedenia nadzemné VN , tabuľky - Číslovacie</t>
  </si>
  <si>
    <t>91052202</t>
  </si>
  <si>
    <t>Vedenia nadzemné VN , tabuľky - Výstražné</t>
  </si>
  <si>
    <t>45.21.45 - Práce na stavbe miestnych vedení komunikačných nadzemných (vrátane doplnkových konštrukcií)</t>
  </si>
  <si>
    <t>45.21.45</t>
  </si>
  <si>
    <t>92100302</t>
  </si>
  <si>
    <t>Zariadenia rádiokomunikačné , podpery pre antény - Na stožiare</t>
  </si>
  <si>
    <t xml:space="preserve">45.23.11 - Práce na spodnej stavby diaľníc (okrem visutých), ciest, ulíc, </t>
  </si>
  <si>
    <t>45.23.11</t>
  </si>
  <si>
    <t>22010103</t>
  </si>
  <si>
    <t>Podkladné a krycie vrstvy bez spojiva , nestmelené (bez spojiva) - Kamenivo drvené</t>
  </si>
  <si>
    <t>22040145</t>
  </si>
  <si>
    <t>Kryty dláždené,chodníkov komunikácií,rigolov , prefabrikované panely - Cestné</t>
  </si>
  <si>
    <t>45.23.12 - Práce na vrchnej stavbe diaľníc (okrem visutých), ciest, ulíc, chodníkov a nekrytých parkovísk</t>
  </si>
  <si>
    <t>45.23.12</t>
  </si>
  <si>
    <t>22010102</t>
  </si>
  <si>
    <t>Podkladné a krycie vrstvy bez spojiva , nestmelené (bez spojiva) - Štrkopiesok</t>
  </si>
  <si>
    <t>22010104</t>
  </si>
  <si>
    <t>Podkladné a krycie vrstvy bez spojiva , nestmelené (bez spojiva) - štrkodrva</t>
  </si>
  <si>
    <t>22010201</t>
  </si>
  <si>
    <t>Podkladné a krycie vrstvy bez spojiva , spevnenie krajníc - zo zeminy</t>
  </si>
  <si>
    <t>22030330</t>
  </si>
  <si>
    <t>Podkladné a krycie vrstvy z asfaltových zmesí , bitúmenové postreky, nátery, posypy - spojovací post</t>
  </si>
  <si>
    <t>22030539</t>
  </si>
  <si>
    <t>Podkladné a krycie vrstvy z asfaltových zmesí , s bitúmenovým spojivom - kamenivo obaľované asfaltom</t>
  </si>
  <si>
    <t>22030640</t>
  </si>
  <si>
    <t>Podkladné a krycie vrstvy z asfaltových zmesí , bitúmenové vrstvy - Asfaltový betón</t>
  </si>
  <si>
    <t>22030744</t>
  </si>
  <si>
    <t>Podkladné a krycie vrstvy z asfaltových zmesí , liate asfalty - Cestný</t>
  </si>
  <si>
    <t>22250671</t>
  </si>
  <si>
    <t>Doplňujúce konštrukcie , zvislé dopravné značky - normálny alebo zväčšený rozmer</t>
  </si>
  <si>
    <t>22250776</t>
  </si>
  <si>
    <t>Doplňujúce konštrukcie , vodorovné dopravné značenie - Striekané a náterové</t>
  </si>
  <si>
    <t>m,m2</t>
  </si>
  <si>
    <t>22250980</t>
  </si>
  <si>
    <t>Doplňujúce konštrukcie , chodníkové obrubníky - chodníkové</t>
  </si>
  <si>
    <t>m</t>
  </si>
  <si>
    <t>22250981</t>
  </si>
  <si>
    <t>Doplňujúce konštrukcie , chodníkové obrubníky - Záhonové</t>
  </si>
  <si>
    <t>45.25.32 - Ostatné betonárske práce</t>
  </si>
  <si>
    <t>45.25.32</t>
  </si>
  <si>
    <t>11010201</t>
  </si>
  <si>
    <t>Základy , pätky - Betón prostý</t>
  </si>
  <si>
    <t>11010211</t>
  </si>
  <si>
    <t>Základy , pätky - Debnenie tradičné</t>
  </si>
  <si>
    <t>Časť stavby</t>
  </si>
  <si>
    <t>000 - 000-00 Všeobecné položky</t>
  </si>
  <si>
    <t>Celkom za 000 - 000-00 Všeobecné položky</t>
  </si>
  <si>
    <t>020 - D 020-20 Stavebný dvor</t>
  </si>
  <si>
    <t>Celkom za 020 - D 020-20 Stavebný dvor</t>
  </si>
  <si>
    <t>101 - D 101-20 Autobusové zastávky</t>
  </si>
  <si>
    <t>Celkom za 101 - D 101-20 Autobusové zastávky</t>
  </si>
  <si>
    <t>601 - D 601-00 Rekonštrukcia VN vedenia</t>
  </si>
  <si>
    <t>Búracie práce a demolácie - doprava vybúraných hmôt - vodorovná doprava</t>
  </si>
  <si>
    <t>Celkom za 601 - D 601-00 Rekonštrukcia VN vedenia</t>
  </si>
  <si>
    <t>0002080300</t>
  </si>
  <si>
    <t>požiadavky objednávateľa - ostatné požiadavky - geometrický plán v 6-tich vyhotoveniach</t>
  </si>
  <si>
    <t>0002080301</t>
  </si>
  <si>
    <t>Požiadavky objednávateľa - dokumentácia skutočnej realizácie stavby v 4-och vyhotoveniach v tlačenej forme a 4x v elektronickej forme</t>
  </si>
  <si>
    <t>0002080302</t>
  </si>
  <si>
    <t>Požiadavky objednávateľa - dokumentácia  DVP</t>
  </si>
  <si>
    <t>0003010100</t>
  </si>
  <si>
    <t xml:space="preserve">staveniskové náklady zhotoviteľa - zariadenie staveniska - zriadenie </t>
  </si>
  <si>
    <t>0003010101</t>
  </si>
  <si>
    <t>staveniskové náklady zhotoviteľa - zariadenie staveniska - prevádzka</t>
  </si>
  <si>
    <t>mesiac</t>
  </si>
  <si>
    <t>0003010102</t>
  </si>
  <si>
    <t>staveniskové náklady zhotoviteľa - zariadenie staveniska - odstránenie</t>
  </si>
  <si>
    <t>0003010103</t>
  </si>
  <si>
    <t>požiadavky objednávateľa - priestory a vybavenie objednávateľa - pre činnosť technického dozora</t>
  </si>
  <si>
    <t>staveniskové náklady zhotoviteľa - pomocné práce zhotovovacie alebo zaisťovacie - ochrana inžinierskych sietí</t>
  </si>
  <si>
    <t>hod</t>
  </si>
  <si>
    <t>0003070303</t>
  </si>
  <si>
    <t>Búracie práce a demolácie - búranie konštrukcií - základy - betónové</t>
  </si>
  <si>
    <t>0502034110</t>
  </si>
  <si>
    <t>Vybúranie konštrukcií a demontáže, inštalačného vedenia a príslušenstva, stožiarov, priehradových-komplet</t>
  </si>
  <si>
    <t>Búracie práce a demolácie - vybúranie konštrukcií a demontáže - rôznych predmetov - kovových</t>
  </si>
  <si>
    <t>Búracie práce a demolácie - odstránenie spevnených plôch  vozoviek a doplňujúcich konštrukcií - krytov - z cestných panelov</t>
  </si>
  <si>
    <t>Búracie práce a demolácie - odstránenie spevnených plôch  vozoviek a doplňujúcich konštrukcií - podkladov - z kameniva hrubého drveného</t>
  </si>
  <si>
    <t>0508020002</t>
  </si>
  <si>
    <t>Doprava vybúraných hmôt, vodorovná doprava, do 1 km</t>
  </si>
  <si>
    <t>Búracie práce a demolácie - likvidácia  vybúraných hmôt - uloženie , poplatok , odborná likvidácia</t>
  </si>
  <si>
    <t>Búracie práce a demolácie - doplňujúce práce - recyklácia - betónových konštrukcií</t>
  </si>
  <si>
    <t>Zemné práce - povrchové úpravy terénu - úprava pláne bez zhutnenia - v násypoch</t>
  </si>
  <si>
    <t>Zemné práce - odkopávky a prekopávky - humóznej vrstvy - ornice</t>
  </si>
  <si>
    <t>Zemné práce - hĺbené vykopávky - jám - nezapažených</t>
  </si>
  <si>
    <t>0104040203</t>
  </si>
  <si>
    <t>Konštrukcie z hornín, zásypy, so zhutnením, tr.horniny 4</t>
  </si>
  <si>
    <t>0106020201</t>
  </si>
  <si>
    <t>Premiestnenie, vodorovné, do 1 000 m, tr. horniny 1-4</t>
  </si>
  <si>
    <t>Zemné práce - povrchové úpravy terénu - úprava pláne so  zhutnením - v zárezoch</t>
  </si>
  <si>
    <t>Zemné práce - hĺbené vykopávky - jamiek, rýh pre vysadzovanie rastlín - na svahu</t>
  </si>
  <si>
    <t>Zemné práce - povrchové úpravy terénu - sadenie, presádzanie ošetrovanie, ochrana - stromov s balom</t>
  </si>
  <si>
    <t>Zemné práce - povrchové úpravy terénu - sadenie, presádzanie ošetrovanie, ochrana - ošetrenie drevín</t>
  </si>
  <si>
    <t>0102020002</t>
  </si>
  <si>
    <t>Odkopávky a prekopávky, nezapažené, tr.horniny 3</t>
  </si>
  <si>
    <t>0102030002</t>
  </si>
  <si>
    <t>Odkopávky a prekopávky, v zemníkoch, tr.horniny 3</t>
  </si>
  <si>
    <t>0104020201</t>
  </si>
  <si>
    <t>Konštrukcie z hornín, násypy, so zhutnením, zo zemín súdržných</t>
  </si>
  <si>
    <t>0106020401</t>
  </si>
  <si>
    <t>Premiestnenie, vodorovné, nad 5 000 m, tr. horniny 1-4</t>
  </si>
  <si>
    <t>0108010201</t>
  </si>
  <si>
    <t>Povrchové úpravy terénu, úprava pláne so  zhutnením, v násypoch, tr.horniny 1-4</t>
  </si>
  <si>
    <t>0108050102</t>
  </si>
  <si>
    <t>Povrchové úpravy terénu, úpravy povrchov, rozprestretím ornice, na svahu</t>
  </si>
  <si>
    <t>0108050202</t>
  </si>
  <si>
    <t>Povrchové úpravy terénu, úpravy povrchov, založením trávnika ručne, lúčneho</t>
  </si>
  <si>
    <t>Montáž silnoprúdových rozvodov a zariadení - vedenia nadzemné VN - stožiare vn jednoduché - betónové</t>
  </si>
  <si>
    <t>9105080301</t>
  </si>
  <si>
    <t>Vedenia nadzemné VN, konzoly pre káblové koncovky vn, na stožiare kovové, mrežové, kovové, pozinkované</t>
  </si>
  <si>
    <t>Montáž silnoprúdových rozvodov a zariadení - vedenia nadzemné VN - izolátory vn kotvové - podperné</t>
  </si>
  <si>
    <t>9105140101</t>
  </si>
  <si>
    <t>Vedenia nadzemné VN, izolátorové reťazce vn, kotvové, jednoduché</t>
  </si>
  <si>
    <t>Montáž silnoprúdových rozvodov a zariadení - vedenia nadzemné VN - závesy - vodičov</t>
  </si>
  <si>
    <t>Montáž silnoprúdových rozvodov a zariadení - vedenia nadzemné VN - spoje vodičov - prúdové</t>
  </si>
  <si>
    <t>Montáž silnoprúdových rozvodov a zariadení - vedenia nadzemné VN - tabuľky - číslovacie</t>
  </si>
  <si>
    <t>Montáž silnoprúdových rozvodov a zariadení - vedenia nadzemné VN - tabuľky - výstražné</t>
  </si>
  <si>
    <t>Montáž slaboprúdových rozvodov a zariadení - zariadenia rádiokomunikačné - podpery pre antény - na stožiare</t>
  </si>
  <si>
    <t>Práce na pozemných komunikáciach a letiskách - podkladné vrstvy bez spojiva - nestmelené (bez spojiva) - kamenivo drvené</t>
  </si>
  <si>
    <t>Práce na pozemných komunikáciach a letiskách - kryty dláždené chodníkov  komunikácií, rigolov - prefabrikované panely - cestné</t>
  </si>
  <si>
    <t>Práce na pozemných komunikáciach a letiskách - podkladné vrstvy bez spojiva - nestmelené (bez spojiva) - štrkopiesok</t>
  </si>
  <si>
    <t>2201010400</t>
  </si>
  <si>
    <t>Podkladné vrstvy bez spojiva, nestmelené (bez spojiva), štrkodrva</t>
  </si>
  <si>
    <t>2201020101</t>
  </si>
  <si>
    <t>Podkladné vrstvy bez spojiva, spevnenie krajníc, zo zeminy, so zhutnením</t>
  </si>
  <si>
    <t>2203033003</t>
  </si>
  <si>
    <t>Podkladné a krycie  vrstvy z asfaltových zmesí, bitúmenové postreky, nátery, posypy, spojovací postrek, z emulzie</t>
  </si>
  <si>
    <t>2203053901</t>
  </si>
  <si>
    <t>Podkladné a krycie  vrstvy z asfaltových zmesí, s bitúmenovým spojivom, kamenivo obaľované asfaltom, triedy I</t>
  </si>
  <si>
    <t>Práce na pozemných komunikáciach a letiskách - podkladné a krycie  vrstvy z asfaltových zmesí - bitúmenové vrstvy - asfaltový betón</t>
  </si>
  <si>
    <t>Práce na pozemných komunikáciach a letiskách - podkladné a krycie  vrstvy z asfaltových zmesí - liate asfalty - cestný</t>
  </si>
  <si>
    <t>2225067106</t>
  </si>
  <si>
    <t>Doplňujúce konštrukcie, zvislé dopravné značky, normálny alebo zväčšený rozmer, hliníkové reflexné</t>
  </si>
  <si>
    <t>2225077603</t>
  </si>
  <si>
    <t>Doplňujúce konštrukcie, vodorovné dopravné značenie, striekané a náterové, stopčiary, zebry, šipky, atď.</t>
  </si>
  <si>
    <t>2225098001</t>
  </si>
  <si>
    <t>Doplňujúce konštrukcie, chodníkové obrubníky, chodníkové, betónové</t>
  </si>
  <si>
    <t>Práce na pozemných komunikáciach a letiskách - doplňujúce konštrukcie - chodníkové obrubníky - záhonové</t>
  </si>
  <si>
    <t>1101020106</t>
  </si>
  <si>
    <t>Základy, pätky, betón prostý, tr. C 25/30 (B 30)</t>
  </si>
  <si>
    <t>Betonárske práce - základy - pätky - debnenie tradičné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</si>
</sst>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;\-#,##0.00"/>
    <numFmt numFmtId="165" formatCode="#,##0.000;\-#,##0.000"/>
  </numFmts>
  <fonts count="39">
    <font>
      <sz val="10"/>
      <name val="Arial CE"/>
      <family val="0"/>
    </font>
    <font>
      <b/>
      <sz val="9"/>
      <name val="Arie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name val="Arie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6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165" fontId="2" fillId="0" borderId="10" xfId="0" applyNumberFormat="1" applyFont="1" applyBorder="1" applyAlignment="1" applyProtection="1">
      <alignment horizontal="right" vertical="center"/>
      <protection/>
    </xf>
    <xf numFmtId="164" fontId="2" fillId="34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49" fontId="3" fillId="0" borderId="14" xfId="0" applyNumberFormat="1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center"/>
      <protection/>
    </xf>
    <xf numFmtId="49" fontId="3" fillId="0" borderId="15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3" sqref="G3"/>
    </sheetView>
  </sheetViews>
  <sheetFormatPr defaultColWidth="9.00390625" defaultRowHeight="12.75" customHeight="1"/>
  <cols>
    <col min="1" max="1" width="2.125" style="2" customWidth="1"/>
    <col min="2" max="2" width="17.50390625" style="2" customWidth="1"/>
    <col min="3" max="3" width="19.00390625" style="2" customWidth="1"/>
    <col min="4" max="4" width="55.50390625" style="3" customWidth="1"/>
    <col min="5" max="5" width="17.50390625" style="2" customWidth="1"/>
    <col min="6" max="6" width="17.125" style="2" customWidth="1"/>
    <col min="7" max="7" width="17.625" style="2" customWidth="1"/>
    <col min="8" max="16384" width="9.00390625" style="1" customWidth="1"/>
  </cols>
  <sheetData>
    <row r="1" spans="1:7" s="2" customFormat="1" ht="12" customHeight="1">
      <c r="A1" s="4"/>
      <c r="B1" s="4"/>
      <c r="C1" s="4"/>
      <c r="D1" s="5"/>
      <c r="E1" s="4"/>
      <c r="F1" s="4"/>
      <c r="G1" s="4"/>
    </row>
    <row r="2" spans="1:7" s="2" customFormat="1" ht="12" customHeight="1">
      <c r="A2" s="4"/>
      <c r="B2" s="4"/>
      <c r="C2" s="4"/>
      <c r="D2" s="5"/>
      <c r="E2" s="4"/>
      <c r="F2" s="4"/>
      <c r="G2" s="4"/>
    </row>
    <row r="3" spans="1:7" s="2" customFormat="1" ht="12" customHeight="1">
      <c r="A3" s="4"/>
      <c r="B3" s="6" t="s">
        <v>0</v>
      </c>
      <c r="C3" s="6" t="s">
        <v>1</v>
      </c>
      <c r="D3" s="7" t="s">
        <v>2</v>
      </c>
      <c r="E3" s="8" t="s">
        <v>3</v>
      </c>
      <c r="F3" s="9" t="s">
        <v>4</v>
      </c>
      <c r="G3" s="8" t="s">
        <v>5</v>
      </c>
    </row>
    <row r="4" spans="2:7" s="10" customFormat="1" ht="15" customHeight="1">
      <c r="B4" s="11" t="s">
        <v>6</v>
      </c>
      <c r="C4" s="11" t="s">
        <v>7</v>
      </c>
      <c r="D4" s="12" t="s">
        <v>8</v>
      </c>
      <c r="E4" s="13">
        <f>CastiStavby!I6</f>
        <v>5972</v>
      </c>
      <c r="F4" s="13">
        <f>E4*0.19</f>
        <v>1134.68</v>
      </c>
      <c r="G4" s="13">
        <f>E4+F4</f>
        <v>7106.68</v>
      </c>
    </row>
    <row r="5" spans="2:7" s="10" customFormat="1" ht="15" customHeight="1">
      <c r="B5" s="11" t="s">
        <v>9</v>
      </c>
      <c r="C5" s="11" t="s">
        <v>7</v>
      </c>
      <c r="D5" s="12" t="s">
        <v>10</v>
      </c>
      <c r="E5" s="13">
        <f>CastiStavby!I15</f>
        <v>4247.36048</v>
      </c>
      <c r="F5" s="13">
        <f>E5*0.19</f>
        <v>806.9984912000001</v>
      </c>
      <c r="G5" s="13">
        <f>E5+F5</f>
        <v>5054.3589712</v>
      </c>
    </row>
    <row r="6" spans="2:7" s="10" customFormat="1" ht="15" customHeight="1">
      <c r="B6" s="11" t="s">
        <v>11</v>
      </c>
      <c r="C6" s="11" t="s">
        <v>7</v>
      </c>
      <c r="D6" s="12" t="s">
        <v>12</v>
      </c>
      <c r="E6" s="13">
        <f>CastiStavby!I46</f>
        <v>72790.13632</v>
      </c>
      <c r="F6" s="13">
        <f>E6*0.19</f>
        <v>13830.125900800002</v>
      </c>
      <c r="G6" s="13">
        <f>E6+F6</f>
        <v>86620.26222080001</v>
      </c>
    </row>
    <row r="7" spans="2:7" s="10" customFormat="1" ht="15" customHeight="1">
      <c r="B7" s="11" t="s">
        <v>13</v>
      </c>
      <c r="C7" s="11" t="s">
        <v>7</v>
      </c>
      <c r="D7" s="12" t="s">
        <v>14</v>
      </c>
      <c r="E7" s="13">
        <f>CastiStavby!I69</f>
        <v>8763.3983</v>
      </c>
      <c r="F7" s="13">
        <f>E7*0.19</f>
        <v>1665.045677</v>
      </c>
      <c r="G7" s="13">
        <f>E7+F7</f>
        <v>10428.443977</v>
      </c>
    </row>
    <row r="8" spans="2:7" s="14" customFormat="1" ht="15" customHeight="1">
      <c r="B8" s="15" t="s">
        <v>15</v>
      </c>
      <c r="C8" s="15"/>
      <c r="D8" s="16"/>
      <c r="E8" s="17">
        <f>SUM(E4:E7)</f>
        <v>91772.89510000001</v>
      </c>
      <c r="F8" s="17">
        <f>SUM(F4:F7)</f>
        <v>17436.850069</v>
      </c>
      <c r="G8" s="17">
        <f>SUM(G4:G7)</f>
        <v>109209.74516900002</v>
      </c>
    </row>
    <row r="9" s="2" customFormat="1" ht="15" customHeight="1"/>
  </sheetData>
  <sheetProtection sheet="1"/>
  <printOptions/>
  <pageMargins left="0.75" right="0.75" top="1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4">
      <selection activeCell="I45" sqref="I45"/>
    </sheetView>
  </sheetViews>
  <sheetFormatPr defaultColWidth="9.00390625" defaultRowHeight="12.75" customHeight="1"/>
  <cols>
    <col min="1" max="1" width="2.125" style="19" customWidth="1"/>
    <col min="2" max="2" width="24.875" style="20" customWidth="1"/>
    <col min="3" max="3" width="12.375" style="19" customWidth="1"/>
    <col min="4" max="4" width="12.125" style="19" customWidth="1"/>
    <col min="5" max="5" width="48.125" style="20" customWidth="1"/>
    <col min="6" max="6" width="4.50390625" style="19" customWidth="1"/>
    <col min="7" max="7" width="11.875" style="19" customWidth="1"/>
    <col min="8" max="8" width="0.6171875" style="19" customWidth="1"/>
    <col min="9" max="9" width="15.00390625" style="19" customWidth="1"/>
    <col min="10" max="10" width="15.375" style="19" customWidth="1"/>
    <col min="11" max="11" width="15.125" style="19" customWidth="1"/>
    <col min="12" max="16384" width="9.00390625" style="18" customWidth="1"/>
  </cols>
  <sheetData>
    <row r="1" spans="1:11" s="19" customFormat="1" ht="12" customHeight="1">
      <c r="A1" s="21"/>
      <c r="B1" s="5"/>
      <c r="C1" s="21"/>
      <c r="D1" s="21"/>
      <c r="E1" s="5"/>
      <c r="F1" s="21"/>
      <c r="G1" s="21"/>
      <c r="H1" s="21"/>
      <c r="I1" s="22"/>
      <c r="J1" s="21"/>
      <c r="K1" s="21"/>
    </row>
    <row r="2" spans="1:11" s="19" customFormat="1" ht="12" customHeight="1">
      <c r="A2" s="21"/>
      <c r="B2" s="5"/>
      <c r="C2" s="21"/>
      <c r="D2" s="21"/>
      <c r="E2" s="5"/>
      <c r="F2" s="21"/>
      <c r="G2" s="21"/>
      <c r="H2" s="21"/>
      <c r="I2" s="22"/>
      <c r="J2" s="21"/>
      <c r="K2" s="21"/>
    </row>
    <row r="3" spans="1:11" s="19" customFormat="1" ht="12" customHeight="1">
      <c r="A3" s="21"/>
      <c r="B3" s="23" t="s">
        <v>16</v>
      </c>
      <c r="C3" s="39" t="s">
        <v>17</v>
      </c>
      <c r="D3" s="39"/>
      <c r="E3" s="23" t="s">
        <v>18</v>
      </c>
      <c r="F3" s="24" t="s">
        <v>19</v>
      </c>
      <c r="G3" s="24" t="s">
        <v>20</v>
      </c>
      <c r="H3" s="21"/>
      <c r="I3" s="25" t="s">
        <v>21</v>
      </c>
      <c r="J3" s="26" t="s">
        <v>4</v>
      </c>
      <c r="K3" s="26" t="s">
        <v>22</v>
      </c>
    </row>
    <row r="4" spans="1:11" s="27" customFormat="1" ht="20.25" customHeight="1">
      <c r="A4" s="10"/>
      <c r="B4" s="28" t="s">
        <v>23</v>
      </c>
      <c r="C4" s="11" t="s">
        <v>24</v>
      </c>
      <c r="D4" s="11" t="s">
        <v>25</v>
      </c>
      <c r="E4" s="12" t="s">
        <v>26</v>
      </c>
      <c r="F4" s="11" t="s">
        <v>27</v>
      </c>
      <c r="G4" s="29">
        <v>4</v>
      </c>
      <c r="H4" s="10"/>
      <c r="I4" s="30">
        <v>2072.5</v>
      </c>
      <c r="J4" s="13">
        <f aca="true" t="shared" si="0" ref="J4:J35">I4*0.19</f>
        <v>393.775</v>
      </c>
      <c r="K4" s="13">
        <f aca="true" t="shared" si="1" ref="K4:K35">I4+J4</f>
        <v>2466.275</v>
      </c>
    </row>
    <row r="5" spans="1:11" s="27" customFormat="1" ht="20.25" customHeight="1">
      <c r="A5" s="10"/>
      <c r="B5" s="31"/>
      <c r="C5" s="11" t="s">
        <v>24</v>
      </c>
      <c r="D5" s="11" t="s">
        <v>28</v>
      </c>
      <c r="E5" s="12" t="s">
        <v>29</v>
      </c>
      <c r="F5" s="11" t="s">
        <v>30</v>
      </c>
      <c r="G5" s="29">
        <v>8</v>
      </c>
      <c r="H5" s="10"/>
      <c r="I5" s="30">
        <v>249</v>
      </c>
      <c r="J5" s="13">
        <f t="shared" si="0"/>
        <v>47.31</v>
      </c>
      <c r="K5" s="13">
        <f t="shared" si="1"/>
        <v>296.31</v>
      </c>
    </row>
    <row r="6" spans="1:11" s="27" customFormat="1" ht="20.25" customHeight="1">
      <c r="A6" s="10"/>
      <c r="B6" s="32"/>
      <c r="C6" s="11" t="s">
        <v>24</v>
      </c>
      <c r="D6" s="11" t="s">
        <v>31</v>
      </c>
      <c r="E6" s="12" t="s">
        <v>32</v>
      </c>
      <c r="F6" s="11" t="s">
        <v>33</v>
      </c>
      <c r="G6" s="29">
        <v>9</v>
      </c>
      <c r="H6" s="10"/>
      <c r="I6" s="30">
        <v>354.84</v>
      </c>
      <c r="J6" s="13">
        <f t="shared" si="0"/>
        <v>67.4196</v>
      </c>
      <c r="K6" s="13">
        <f t="shared" si="1"/>
        <v>422.2596</v>
      </c>
    </row>
    <row r="7" spans="1:11" s="27" customFormat="1" ht="15" customHeight="1">
      <c r="A7" s="10"/>
      <c r="B7" s="28" t="s">
        <v>34</v>
      </c>
      <c r="C7" s="11" t="s">
        <v>35</v>
      </c>
      <c r="D7" s="11" t="s">
        <v>36</v>
      </c>
      <c r="E7" s="12" t="s">
        <v>37</v>
      </c>
      <c r="F7" s="11" t="s">
        <v>38</v>
      </c>
      <c r="G7" s="29">
        <v>16.5</v>
      </c>
      <c r="H7" s="10"/>
      <c r="I7" s="30">
        <v>61.67</v>
      </c>
      <c r="J7" s="13">
        <f t="shared" si="0"/>
        <v>11.7173</v>
      </c>
      <c r="K7" s="13">
        <f t="shared" si="1"/>
        <v>73.3873</v>
      </c>
    </row>
    <row r="8" spans="1:11" s="27" customFormat="1" ht="20.25" customHeight="1">
      <c r="A8" s="10"/>
      <c r="B8" s="31"/>
      <c r="C8" s="11" t="s">
        <v>35</v>
      </c>
      <c r="D8" s="11" t="s">
        <v>39</v>
      </c>
      <c r="E8" s="12" t="s">
        <v>40</v>
      </c>
      <c r="F8" s="11" t="s">
        <v>27</v>
      </c>
      <c r="G8" s="29">
        <v>1</v>
      </c>
      <c r="H8" s="10"/>
      <c r="I8" s="30">
        <v>82.36</v>
      </c>
      <c r="J8" s="13">
        <f t="shared" si="0"/>
        <v>15.6484</v>
      </c>
      <c r="K8" s="13">
        <f t="shared" si="1"/>
        <v>98.0084</v>
      </c>
    </row>
    <row r="9" spans="1:11" s="27" customFormat="1" ht="15" customHeight="1">
      <c r="A9" s="10"/>
      <c r="B9" s="31"/>
      <c r="C9" s="11" t="s">
        <v>35</v>
      </c>
      <c r="D9" s="11" t="s">
        <v>41</v>
      </c>
      <c r="E9" s="12" t="s">
        <v>42</v>
      </c>
      <c r="F9" s="11" t="s">
        <v>27</v>
      </c>
      <c r="G9" s="29">
        <v>1</v>
      </c>
      <c r="H9" s="10"/>
      <c r="I9" s="30">
        <v>1.07</v>
      </c>
      <c r="J9" s="13">
        <f t="shared" si="0"/>
        <v>0.2033</v>
      </c>
      <c r="K9" s="13">
        <f t="shared" si="1"/>
        <v>1.2733</v>
      </c>
    </row>
    <row r="10" spans="1:11" s="27" customFormat="1" ht="20.25" customHeight="1">
      <c r="A10" s="10"/>
      <c r="B10" s="31"/>
      <c r="C10" s="11" t="s">
        <v>35</v>
      </c>
      <c r="D10" s="11" t="s">
        <v>43</v>
      </c>
      <c r="E10" s="12" t="s">
        <v>44</v>
      </c>
      <c r="F10" s="11" t="s">
        <v>45</v>
      </c>
      <c r="G10" s="29">
        <v>96</v>
      </c>
      <c r="H10" s="10"/>
      <c r="I10" s="30">
        <v>3.32</v>
      </c>
      <c r="J10" s="13">
        <f t="shared" si="0"/>
        <v>0.6308</v>
      </c>
      <c r="K10" s="13">
        <f t="shared" si="1"/>
        <v>3.9508</v>
      </c>
    </row>
    <row r="11" spans="1:11" s="27" customFormat="1" ht="20.25" customHeight="1">
      <c r="A11" s="10"/>
      <c r="B11" s="31"/>
      <c r="C11" s="11" t="s">
        <v>35</v>
      </c>
      <c r="D11" s="11" t="s">
        <v>46</v>
      </c>
      <c r="E11" s="12" t="s">
        <v>47</v>
      </c>
      <c r="F11" s="11" t="s">
        <v>45</v>
      </c>
      <c r="G11" s="29">
        <v>96</v>
      </c>
      <c r="H11" s="10"/>
      <c r="I11" s="30">
        <v>5.59</v>
      </c>
      <c r="J11" s="13">
        <f t="shared" si="0"/>
        <v>1.0621</v>
      </c>
      <c r="K11" s="13">
        <f t="shared" si="1"/>
        <v>6.6521</v>
      </c>
    </row>
    <row r="12" spans="1:11" s="27" customFormat="1" ht="15" customHeight="1">
      <c r="A12" s="10"/>
      <c r="B12" s="31"/>
      <c r="C12" s="11" t="s">
        <v>35</v>
      </c>
      <c r="D12" s="11" t="s">
        <v>48</v>
      </c>
      <c r="E12" s="12" t="s">
        <v>49</v>
      </c>
      <c r="F12" s="11" t="s">
        <v>50</v>
      </c>
      <c r="G12" s="29">
        <v>90.567</v>
      </c>
      <c r="H12" s="10"/>
      <c r="I12" s="30">
        <v>10.46</v>
      </c>
      <c r="J12" s="13">
        <f t="shared" si="0"/>
        <v>1.9874000000000003</v>
      </c>
      <c r="K12" s="13">
        <f t="shared" si="1"/>
        <v>12.447400000000002</v>
      </c>
    </row>
    <row r="13" spans="1:11" s="27" customFormat="1" ht="15" customHeight="1">
      <c r="A13" s="10"/>
      <c r="B13" s="31"/>
      <c r="C13" s="11" t="s">
        <v>35</v>
      </c>
      <c r="D13" s="11" t="s">
        <v>51</v>
      </c>
      <c r="E13" s="12" t="s">
        <v>52</v>
      </c>
      <c r="F13" s="11" t="s">
        <v>50</v>
      </c>
      <c r="G13" s="29">
        <v>87.267</v>
      </c>
      <c r="H13" s="10"/>
      <c r="I13" s="30">
        <v>11.49</v>
      </c>
      <c r="J13" s="13">
        <f t="shared" si="0"/>
        <v>2.1831</v>
      </c>
      <c r="K13" s="13">
        <f t="shared" si="1"/>
        <v>13.6731</v>
      </c>
    </row>
    <row r="14" spans="1:11" s="27" customFormat="1" ht="15" customHeight="1">
      <c r="A14" s="10"/>
      <c r="B14" s="32"/>
      <c r="C14" s="11" t="s">
        <v>35</v>
      </c>
      <c r="D14" s="11" t="s">
        <v>53</v>
      </c>
      <c r="E14" s="12" t="s">
        <v>54</v>
      </c>
      <c r="F14" s="11" t="s">
        <v>50</v>
      </c>
      <c r="G14" s="29">
        <v>57.367</v>
      </c>
      <c r="H14" s="10"/>
      <c r="I14" s="30">
        <v>11.49</v>
      </c>
      <c r="J14" s="13">
        <f t="shared" si="0"/>
        <v>2.1831</v>
      </c>
      <c r="K14" s="13">
        <f t="shared" si="1"/>
        <v>13.6731</v>
      </c>
    </row>
    <row r="15" spans="1:11" s="27" customFormat="1" ht="20.25" customHeight="1">
      <c r="A15" s="10"/>
      <c r="B15" s="12" t="s">
        <v>55</v>
      </c>
      <c r="C15" s="11" t="s">
        <v>56</v>
      </c>
      <c r="D15" s="11" t="s">
        <v>57</v>
      </c>
      <c r="E15" s="12" t="s">
        <v>58</v>
      </c>
      <c r="F15" s="11" t="s">
        <v>45</v>
      </c>
      <c r="G15" s="29">
        <v>8</v>
      </c>
      <c r="H15" s="10"/>
      <c r="I15" s="30">
        <v>0.42</v>
      </c>
      <c r="J15" s="13">
        <f t="shared" si="0"/>
        <v>0.0798</v>
      </c>
      <c r="K15" s="13">
        <f t="shared" si="1"/>
        <v>0.49979999999999997</v>
      </c>
    </row>
    <row r="16" spans="1:11" s="27" customFormat="1" ht="20.25" customHeight="1">
      <c r="A16" s="10"/>
      <c r="B16" s="28" t="s">
        <v>59</v>
      </c>
      <c r="C16" s="11" t="s">
        <v>60</v>
      </c>
      <c r="D16" s="11" t="s">
        <v>61</v>
      </c>
      <c r="E16" s="12" t="s">
        <v>62</v>
      </c>
      <c r="F16" s="11" t="s">
        <v>38</v>
      </c>
      <c r="G16" s="29">
        <v>0.54</v>
      </c>
      <c r="H16" s="10"/>
      <c r="I16" s="30">
        <v>2.41</v>
      </c>
      <c r="J16" s="13">
        <f t="shared" si="0"/>
        <v>0.45790000000000003</v>
      </c>
      <c r="K16" s="13">
        <f t="shared" si="1"/>
        <v>2.8679</v>
      </c>
    </row>
    <row r="17" spans="1:11" s="27" customFormat="1" ht="15" customHeight="1">
      <c r="A17" s="10"/>
      <c r="B17" s="31"/>
      <c r="C17" s="11" t="s">
        <v>60</v>
      </c>
      <c r="D17" s="11" t="s">
        <v>63</v>
      </c>
      <c r="E17" s="12" t="s">
        <v>64</v>
      </c>
      <c r="F17" s="11" t="s">
        <v>38</v>
      </c>
      <c r="G17" s="29">
        <v>5.52</v>
      </c>
      <c r="H17" s="10"/>
      <c r="I17" s="30">
        <v>42.83</v>
      </c>
      <c r="J17" s="13">
        <f t="shared" si="0"/>
        <v>8.1377</v>
      </c>
      <c r="K17" s="13">
        <f t="shared" si="1"/>
        <v>50.9677</v>
      </c>
    </row>
    <row r="18" spans="1:11" s="27" customFormat="1" ht="15" customHeight="1">
      <c r="A18" s="10"/>
      <c r="B18" s="31"/>
      <c r="C18" s="11" t="s">
        <v>60</v>
      </c>
      <c r="D18" s="11" t="s">
        <v>65</v>
      </c>
      <c r="E18" s="12" t="s">
        <v>66</v>
      </c>
      <c r="F18" s="11" t="s">
        <v>38</v>
      </c>
      <c r="G18" s="29">
        <v>2.5</v>
      </c>
      <c r="H18" s="10"/>
      <c r="I18" s="30">
        <v>2.62</v>
      </c>
      <c r="J18" s="13">
        <f t="shared" si="0"/>
        <v>0.4978</v>
      </c>
      <c r="K18" s="13">
        <f t="shared" si="1"/>
        <v>3.1178</v>
      </c>
    </row>
    <row r="19" spans="1:11" s="27" customFormat="1" ht="15" customHeight="1">
      <c r="A19" s="10"/>
      <c r="B19" s="31"/>
      <c r="C19" s="11" t="s">
        <v>60</v>
      </c>
      <c r="D19" s="11" t="s">
        <v>67</v>
      </c>
      <c r="E19" s="12" t="s">
        <v>68</v>
      </c>
      <c r="F19" s="11" t="s">
        <v>38</v>
      </c>
      <c r="G19" s="29">
        <v>3.11</v>
      </c>
      <c r="H19" s="10"/>
      <c r="I19" s="30">
        <v>5.36</v>
      </c>
      <c r="J19" s="13">
        <f t="shared" si="0"/>
        <v>1.0184</v>
      </c>
      <c r="K19" s="13">
        <f t="shared" si="1"/>
        <v>6.3784</v>
      </c>
    </row>
    <row r="20" spans="1:11" s="27" customFormat="1" ht="15" customHeight="1">
      <c r="A20" s="10"/>
      <c r="B20" s="32"/>
      <c r="C20" s="11" t="s">
        <v>60</v>
      </c>
      <c r="D20" s="11" t="s">
        <v>69</v>
      </c>
      <c r="E20" s="12" t="s">
        <v>70</v>
      </c>
      <c r="F20" s="11" t="s">
        <v>45</v>
      </c>
      <c r="G20" s="29">
        <v>96</v>
      </c>
      <c r="H20" s="10"/>
      <c r="I20" s="30">
        <v>0.42</v>
      </c>
      <c r="J20" s="13">
        <f t="shared" si="0"/>
        <v>0.0798</v>
      </c>
      <c r="K20" s="13">
        <f t="shared" si="1"/>
        <v>0.49979999999999997</v>
      </c>
    </row>
    <row r="21" spans="1:11" s="27" customFormat="1" ht="15" customHeight="1">
      <c r="A21" s="10"/>
      <c r="B21" s="28" t="s">
        <v>71</v>
      </c>
      <c r="C21" s="11" t="s">
        <v>72</v>
      </c>
      <c r="D21" s="11" t="s">
        <v>73</v>
      </c>
      <c r="E21" s="12" t="s">
        <v>74</v>
      </c>
      <c r="F21" s="11" t="s">
        <v>27</v>
      </c>
      <c r="G21" s="29">
        <v>6</v>
      </c>
      <c r="H21" s="10"/>
      <c r="I21" s="30">
        <v>0.32</v>
      </c>
      <c r="J21" s="13">
        <f t="shared" si="0"/>
        <v>0.0608</v>
      </c>
      <c r="K21" s="13">
        <f t="shared" si="1"/>
        <v>0.3808</v>
      </c>
    </row>
    <row r="22" spans="1:11" s="27" customFormat="1" ht="20.25" customHeight="1">
      <c r="A22" s="10"/>
      <c r="B22" s="31"/>
      <c r="C22" s="11" t="s">
        <v>72</v>
      </c>
      <c r="D22" s="11" t="s">
        <v>75</v>
      </c>
      <c r="E22" s="12" t="s">
        <v>76</v>
      </c>
      <c r="F22" s="11" t="s">
        <v>27</v>
      </c>
      <c r="G22" s="29">
        <v>6</v>
      </c>
      <c r="H22" s="10"/>
      <c r="I22" s="30">
        <v>2.4</v>
      </c>
      <c r="J22" s="13">
        <f t="shared" si="0"/>
        <v>0.45599999999999996</v>
      </c>
      <c r="K22" s="13">
        <f t="shared" si="1"/>
        <v>2.856</v>
      </c>
    </row>
    <row r="23" spans="1:11" s="27" customFormat="1" ht="20.25" customHeight="1">
      <c r="A23" s="10"/>
      <c r="B23" s="32"/>
      <c r="C23" s="11" t="s">
        <v>72</v>
      </c>
      <c r="D23" s="11" t="s">
        <v>77</v>
      </c>
      <c r="E23" s="12" t="s">
        <v>78</v>
      </c>
      <c r="F23" s="11" t="s">
        <v>27</v>
      </c>
      <c r="G23" s="29">
        <v>6</v>
      </c>
      <c r="H23" s="10"/>
      <c r="I23" s="30">
        <v>5.29</v>
      </c>
      <c r="J23" s="13">
        <f t="shared" si="0"/>
        <v>1.0051</v>
      </c>
      <c r="K23" s="13">
        <f t="shared" si="1"/>
        <v>6.2951</v>
      </c>
    </row>
    <row r="24" spans="1:11" s="27" customFormat="1" ht="20.25" customHeight="1">
      <c r="A24" s="10"/>
      <c r="B24" s="28" t="s">
        <v>79</v>
      </c>
      <c r="C24" s="11" t="s">
        <v>80</v>
      </c>
      <c r="D24" s="11" t="s">
        <v>61</v>
      </c>
      <c r="E24" s="12" t="s">
        <v>81</v>
      </c>
      <c r="F24" s="11" t="s">
        <v>38</v>
      </c>
      <c r="G24" s="29">
        <v>706.5</v>
      </c>
      <c r="H24" s="10"/>
      <c r="I24" s="30">
        <v>2.41</v>
      </c>
      <c r="J24" s="13">
        <f t="shared" si="0"/>
        <v>0.45790000000000003</v>
      </c>
      <c r="K24" s="13">
        <f t="shared" si="1"/>
        <v>2.8679</v>
      </c>
    </row>
    <row r="25" spans="1:11" s="27" customFormat="1" ht="15" customHeight="1">
      <c r="A25" s="10"/>
      <c r="B25" s="31"/>
      <c r="C25" s="11" t="s">
        <v>80</v>
      </c>
      <c r="D25" s="11" t="s">
        <v>82</v>
      </c>
      <c r="E25" s="12" t="s">
        <v>83</v>
      </c>
      <c r="F25" s="11" t="s">
        <v>38</v>
      </c>
      <c r="G25" s="29">
        <v>162.5</v>
      </c>
      <c r="H25" s="10"/>
      <c r="I25" s="30">
        <v>2.61</v>
      </c>
      <c r="J25" s="13">
        <f t="shared" si="0"/>
        <v>0.4959</v>
      </c>
      <c r="K25" s="13">
        <f t="shared" si="1"/>
        <v>3.1059</v>
      </c>
    </row>
    <row r="26" spans="1:11" s="27" customFormat="1" ht="15" customHeight="1">
      <c r="A26" s="10"/>
      <c r="B26" s="31"/>
      <c r="C26" s="11" t="s">
        <v>80</v>
      </c>
      <c r="D26" s="11" t="s">
        <v>84</v>
      </c>
      <c r="E26" s="12" t="s">
        <v>85</v>
      </c>
      <c r="F26" s="11" t="s">
        <v>38</v>
      </c>
      <c r="G26" s="29">
        <v>815</v>
      </c>
      <c r="H26" s="10"/>
      <c r="I26" s="30">
        <v>2.12</v>
      </c>
      <c r="J26" s="13">
        <f t="shared" si="0"/>
        <v>0.40280000000000005</v>
      </c>
      <c r="K26" s="13">
        <f t="shared" si="1"/>
        <v>2.5228</v>
      </c>
    </row>
    <row r="27" spans="1:11" s="27" customFormat="1" ht="15" customHeight="1">
      <c r="A27" s="10"/>
      <c r="B27" s="31"/>
      <c r="C27" s="11" t="s">
        <v>80</v>
      </c>
      <c r="D27" s="11" t="s">
        <v>86</v>
      </c>
      <c r="E27" s="12" t="s">
        <v>87</v>
      </c>
      <c r="F27" s="11" t="s">
        <v>38</v>
      </c>
      <c r="G27" s="29">
        <v>950</v>
      </c>
      <c r="H27" s="10"/>
      <c r="I27" s="30">
        <v>3.53</v>
      </c>
      <c r="J27" s="13">
        <f t="shared" si="0"/>
        <v>0.6707</v>
      </c>
      <c r="K27" s="13">
        <f t="shared" si="1"/>
        <v>4.200699999999999</v>
      </c>
    </row>
    <row r="28" spans="1:11" s="27" customFormat="1" ht="15" customHeight="1">
      <c r="A28" s="10"/>
      <c r="B28" s="31"/>
      <c r="C28" s="11" t="s">
        <v>80</v>
      </c>
      <c r="D28" s="11" t="s">
        <v>88</v>
      </c>
      <c r="E28" s="12" t="s">
        <v>89</v>
      </c>
      <c r="F28" s="11" t="s">
        <v>38</v>
      </c>
      <c r="G28" s="29">
        <v>815</v>
      </c>
      <c r="H28" s="10"/>
      <c r="I28" s="30">
        <v>4.95</v>
      </c>
      <c r="J28" s="13">
        <f t="shared" si="0"/>
        <v>0.9405</v>
      </c>
      <c r="K28" s="13">
        <f t="shared" si="1"/>
        <v>5.8905</v>
      </c>
    </row>
    <row r="29" spans="1:11" s="27" customFormat="1" ht="15" customHeight="1">
      <c r="A29" s="10"/>
      <c r="B29" s="31"/>
      <c r="C29" s="11" t="s">
        <v>80</v>
      </c>
      <c r="D29" s="11" t="s">
        <v>90</v>
      </c>
      <c r="E29" s="12" t="s">
        <v>91</v>
      </c>
      <c r="F29" s="11" t="s">
        <v>45</v>
      </c>
      <c r="G29" s="29">
        <v>1079.296</v>
      </c>
      <c r="H29" s="10"/>
      <c r="I29" s="30">
        <v>0.42</v>
      </c>
      <c r="J29" s="13">
        <f t="shared" si="0"/>
        <v>0.0798</v>
      </c>
      <c r="K29" s="13">
        <f t="shared" si="1"/>
        <v>0.49979999999999997</v>
      </c>
    </row>
    <row r="30" spans="1:11" s="27" customFormat="1" ht="15" customHeight="1">
      <c r="A30" s="10"/>
      <c r="B30" s="31"/>
      <c r="C30" s="11" t="s">
        <v>80</v>
      </c>
      <c r="D30" s="11" t="s">
        <v>92</v>
      </c>
      <c r="E30" s="12" t="s">
        <v>93</v>
      </c>
      <c r="F30" s="11" t="s">
        <v>45</v>
      </c>
      <c r="G30" s="29">
        <v>1260</v>
      </c>
      <c r="H30" s="10"/>
      <c r="I30" s="30">
        <v>0.89</v>
      </c>
      <c r="J30" s="13">
        <f t="shared" si="0"/>
        <v>0.1691</v>
      </c>
      <c r="K30" s="13">
        <f t="shared" si="1"/>
        <v>1.0591</v>
      </c>
    </row>
    <row r="31" spans="1:11" s="27" customFormat="1" ht="20.25" customHeight="1">
      <c r="A31" s="10"/>
      <c r="B31" s="32"/>
      <c r="C31" s="11" t="s">
        <v>80</v>
      </c>
      <c r="D31" s="11" t="s">
        <v>94</v>
      </c>
      <c r="E31" s="12" t="s">
        <v>95</v>
      </c>
      <c r="F31" s="11" t="s">
        <v>45</v>
      </c>
      <c r="G31" s="29">
        <v>1260</v>
      </c>
      <c r="H31" s="10"/>
      <c r="I31" s="30">
        <v>0.76</v>
      </c>
      <c r="J31" s="13">
        <f t="shared" si="0"/>
        <v>0.1444</v>
      </c>
      <c r="K31" s="13">
        <f t="shared" si="1"/>
        <v>0.9044</v>
      </c>
    </row>
    <row r="32" spans="1:11" s="27" customFormat="1" ht="29.25" customHeight="1">
      <c r="A32" s="10"/>
      <c r="B32" s="28" t="s">
        <v>96</v>
      </c>
      <c r="C32" s="11" t="s">
        <v>97</v>
      </c>
      <c r="D32" s="11" t="s">
        <v>98</v>
      </c>
      <c r="E32" s="12" t="s">
        <v>99</v>
      </c>
      <c r="F32" s="11" t="s">
        <v>27</v>
      </c>
      <c r="G32" s="29">
        <v>1</v>
      </c>
      <c r="H32" s="10"/>
      <c r="I32" s="30">
        <v>509.3</v>
      </c>
      <c r="J32" s="13">
        <f t="shared" si="0"/>
        <v>96.76700000000001</v>
      </c>
      <c r="K32" s="13">
        <f t="shared" si="1"/>
        <v>606.067</v>
      </c>
    </row>
    <row r="33" spans="1:11" s="27" customFormat="1" ht="20.25" customHeight="1">
      <c r="A33" s="10"/>
      <c r="B33" s="31"/>
      <c r="C33" s="11" t="s">
        <v>97</v>
      </c>
      <c r="D33" s="11" t="s">
        <v>100</v>
      </c>
      <c r="E33" s="12" t="s">
        <v>101</v>
      </c>
      <c r="F33" s="11" t="s">
        <v>27</v>
      </c>
      <c r="G33" s="29">
        <v>1</v>
      </c>
      <c r="H33" s="10"/>
      <c r="I33" s="30">
        <v>209.72</v>
      </c>
      <c r="J33" s="13">
        <f t="shared" si="0"/>
        <v>39.8468</v>
      </c>
      <c r="K33" s="13">
        <f t="shared" si="1"/>
        <v>249.5668</v>
      </c>
    </row>
    <row r="34" spans="1:11" s="27" customFormat="1" ht="15" customHeight="1">
      <c r="A34" s="10"/>
      <c r="B34" s="31"/>
      <c r="C34" s="11" t="s">
        <v>97</v>
      </c>
      <c r="D34" s="11" t="s">
        <v>102</v>
      </c>
      <c r="E34" s="12" t="s">
        <v>103</v>
      </c>
      <c r="F34" s="11" t="s">
        <v>27</v>
      </c>
      <c r="G34" s="29">
        <v>6</v>
      </c>
      <c r="H34" s="10"/>
      <c r="I34" s="30">
        <v>28.05</v>
      </c>
      <c r="J34" s="13">
        <f t="shared" si="0"/>
        <v>5.3295</v>
      </c>
      <c r="K34" s="13">
        <f t="shared" si="1"/>
        <v>33.3795</v>
      </c>
    </row>
    <row r="35" spans="1:11" s="27" customFormat="1" ht="15" customHeight="1">
      <c r="A35" s="10"/>
      <c r="B35" s="31"/>
      <c r="C35" s="11" t="s">
        <v>97</v>
      </c>
      <c r="D35" s="11" t="s">
        <v>104</v>
      </c>
      <c r="E35" s="12" t="s">
        <v>105</v>
      </c>
      <c r="F35" s="11" t="s">
        <v>27</v>
      </c>
      <c r="G35" s="29">
        <v>6</v>
      </c>
      <c r="H35" s="10"/>
      <c r="I35" s="30">
        <v>89.54</v>
      </c>
      <c r="J35" s="13">
        <f t="shared" si="0"/>
        <v>17.012600000000003</v>
      </c>
      <c r="K35" s="13">
        <f t="shared" si="1"/>
        <v>106.55260000000001</v>
      </c>
    </row>
    <row r="36" spans="1:11" s="27" customFormat="1" ht="15" customHeight="1">
      <c r="A36" s="10"/>
      <c r="B36" s="31"/>
      <c r="C36" s="11" t="s">
        <v>97</v>
      </c>
      <c r="D36" s="11" t="s">
        <v>106</v>
      </c>
      <c r="E36" s="12" t="s">
        <v>107</v>
      </c>
      <c r="F36" s="11" t="s">
        <v>27</v>
      </c>
      <c r="G36" s="29">
        <v>3</v>
      </c>
      <c r="H36" s="10"/>
      <c r="I36" s="30">
        <v>26.08</v>
      </c>
      <c r="J36" s="13">
        <f aca="true" t="shared" si="2" ref="J36:J56">I36*0.19</f>
        <v>4.9552</v>
      </c>
      <c r="K36" s="13">
        <f aca="true" t="shared" si="3" ref="K36:K56">I36+J36</f>
        <v>31.035199999999996</v>
      </c>
    </row>
    <row r="37" spans="1:11" s="27" customFormat="1" ht="15" customHeight="1">
      <c r="A37" s="10"/>
      <c r="B37" s="31"/>
      <c r="C37" s="11" t="s">
        <v>97</v>
      </c>
      <c r="D37" s="11" t="s">
        <v>108</v>
      </c>
      <c r="E37" s="12" t="s">
        <v>109</v>
      </c>
      <c r="F37" s="11" t="s">
        <v>27</v>
      </c>
      <c r="G37" s="29">
        <v>3</v>
      </c>
      <c r="H37" s="10"/>
      <c r="I37" s="30">
        <v>17.67</v>
      </c>
      <c r="J37" s="13">
        <f t="shared" si="2"/>
        <v>3.3573000000000004</v>
      </c>
      <c r="K37" s="13">
        <f t="shared" si="3"/>
        <v>21.027300000000004</v>
      </c>
    </row>
    <row r="38" spans="1:11" s="27" customFormat="1" ht="15" customHeight="1">
      <c r="A38" s="10"/>
      <c r="B38" s="31"/>
      <c r="C38" s="11" t="s">
        <v>97</v>
      </c>
      <c r="D38" s="11" t="s">
        <v>110</v>
      </c>
      <c r="E38" s="12" t="s">
        <v>111</v>
      </c>
      <c r="F38" s="11" t="s">
        <v>27</v>
      </c>
      <c r="G38" s="29">
        <v>1</v>
      </c>
      <c r="H38" s="10"/>
      <c r="I38" s="30">
        <v>14.52</v>
      </c>
      <c r="J38" s="13">
        <f t="shared" si="2"/>
        <v>2.7588</v>
      </c>
      <c r="K38" s="13">
        <f t="shared" si="3"/>
        <v>17.2788</v>
      </c>
    </row>
    <row r="39" spans="1:11" s="27" customFormat="1" ht="15" customHeight="1">
      <c r="A39" s="10"/>
      <c r="B39" s="32"/>
      <c r="C39" s="11" t="s">
        <v>97</v>
      </c>
      <c r="D39" s="11" t="s">
        <v>112</v>
      </c>
      <c r="E39" s="12" t="s">
        <v>113</v>
      </c>
      <c r="F39" s="11" t="s">
        <v>27</v>
      </c>
      <c r="G39" s="29">
        <v>1</v>
      </c>
      <c r="H39" s="10"/>
      <c r="I39" s="30">
        <v>14.52</v>
      </c>
      <c r="J39" s="13">
        <f t="shared" si="2"/>
        <v>2.7588</v>
      </c>
      <c r="K39" s="13">
        <f t="shared" si="3"/>
        <v>17.2788</v>
      </c>
    </row>
    <row r="40" spans="1:11" s="27" customFormat="1" ht="38.25" customHeight="1">
      <c r="A40" s="10"/>
      <c r="B40" s="12" t="s">
        <v>114</v>
      </c>
      <c r="C40" s="11" t="s">
        <v>115</v>
      </c>
      <c r="D40" s="11" t="s">
        <v>116</v>
      </c>
      <c r="E40" s="12" t="s">
        <v>117</v>
      </c>
      <c r="F40" s="11" t="s">
        <v>45</v>
      </c>
      <c r="G40" s="29">
        <v>3</v>
      </c>
      <c r="H40" s="10"/>
      <c r="I40" s="30">
        <v>78.63</v>
      </c>
      <c r="J40" s="13">
        <f t="shared" si="2"/>
        <v>14.939699999999998</v>
      </c>
      <c r="K40" s="13">
        <f t="shared" si="3"/>
        <v>93.5697</v>
      </c>
    </row>
    <row r="41" spans="1:11" s="27" customFormat="1" ht="20.25" customHeight="1">
      <c r="A41" s="10"/>
      <c r="B41" s="28" t="s">
        <v>118</v>
      </c>
      <c r="C41" s="11" t="s">
        <v>119</v>
      </c>
      <c r="D41" s="11" t="s">
        <v>120</v>
      </c>
      <c r="E41" s="12" t="s">
        <v>121</v>
      </c>
      <c r="F41" s="11" t="s">
        <v>45</v>
      </c>
      <c r="G41" s="29">
        <v>96</v>
      </c>
      <c r="H41" s="10"/>
      <c r="I41" s="30">
        <v>5.29</v>
      </c>
      <c r="J41" s="13">
        <f t="shared" si="2"/>
        <v>1.0051</v>
      </c>
      <c r="K41" s="13">
        <f t="shared" si="3"/>
        <v>6.2951</v>
      </c>
    </row>
    <row r="42" spans="1:11" s="27" customFormat="1" ht="20.25" customHeight="1">
      <c r="A42" s="10"/>
      <c r="B42" s="32"/>
      <c r="C42" s="11" t="s">
        <v>119</v>
      </c>
      <c r="D42" s="11" t="s">
        <v>122</v>
      </c>
      <c r="E42" s="12" t="s">
        <v>123</v>
      </c>
      <c r="F42" s="11" t="s">
        <v>45</v>
      </c>
      <c r="G42" s="29">
        <v>96</v>
      </c>
      <c r="H42" s="10"/>
      <c r="I42" s="30">
        <v>10.79</v>
      </c>
      <c r="J42" s="13">
        <f t="shared" si="2"/>
        <v>2.0501</v>
      </c>
      <c r="K42" s="13">
        <f t="shared" si="3"/>
        <v>12.8401</v>
      </c>
    </row>
    <row r="43" spans="1:11" s="27" customFormat="1" ht="29.25" customHeight="1">
      <c r="A43" s="10"/>
      <c r="B43" s="28" t="s">
        <v>124</v>
      </c>
      <c r="C43" s="11" t="s">
        <v>125</v>
      </c>
      <c r="D43" s="11" t="s">
        <v>126</v>
      </c>
      <c r="E43" s="12" t="s">
        <v>127</v>
      </c>
      <c r="F43" s="11" t="s">
        <v>45</v>
      </c>
      <c r="G43" s="29">
        <v>1063.9</v>
      </c>
      <c r="H43" s="10"/>
      <c r="I43" s="30">
        <v>3.16</v>
      </c>
      <c r="J43" s="13">
        <f t="shared" si="2"/>
        <v>0.6004</v>
      </c>
      <c r="K43" s="13">
        <f t="shared" si="3"/>
        <v>3.7604</v>
      </c>
    </row>
    <row r="44" spans="1:11" s="27" customFormat="1" ht="20.25" customHeight="1">
      <c r="A44" s="10"/>
      <c r="B44" s="31"/>
      <c r="C44" s="11" t="s">
        <v>125</v>
      </c>
      <c r="D44" s="11" t="s">
        <v>128</v>
      </c>
      <c r="E44" s="12" t="s">
        <v>129</v>
      </c>
      <c r="F44" s="11" t="s">
        <v>45</v>
      </c>
      <c r="G44" s="29">
        <v>825.4</v>
      </c>
      <c r="H44" s="10"/>
      <c r="I44" s="30">
        <v>5.67</v>
      </c>
      <c r="J44" s="13">
        <f t="shared" si="2"/>
        <v>1.0773</v>
      </c>
      <c r="K44" s="13">
        <f t="shared" si="3"/>
        <v>6.7473</v>
      </c>
    </row>
    <row r="45" spans="1:11" s="27" customFormat="1" ht="15" customHeight="1">
      <c r="A45" s="10"/>
      <c r="B45" s="31"/>
      <c r="C45" s="11" t="s">
        <v>125</v>
      </c>
      <c r="D45" s="11" t="s">
        <v>130</v>
      </c>
      <c r="E45" s="12" t="s">
        <v>131</v>
      </c>
      <c r="F45" s="11" t="s">
        <v>38</v>
      </c>
      <c r="G45" s="29">
        <v>27.5</v>
      </c>
      <c r="H45" s="10"/>
      <c r="I45" s="30">
        <v>9.2</v>
      </c>
      <c r="J45" s="13">
        <f t="shared" si="2"/>
        <v>1.7479999999999998</v>
      </c>
      <c r="K45" s="13">
        <f t="shared" si="3"/>
        <v>10.947999999999999</v>
      </c>
    </row>
    <row r="46" spans="1:11" s="27" customFormat="1" ht="20.25" customHeight="1">
      <c r="A46" s="10"/>
      <c r="B46" s="31"/>
      <c r="C46" s="11" t="s">
        <v>125</v>
      </c>
      <c r="D46" s="11" t="s">
        <v>132</v>
      </c>
      <c r="E46" s="12" t="s">
        <v>133</v>
      </c>
      <c r="F46" s="11" t="s">
        <v>45</v>
      </c>
      <c r="G46" s="29">
        <v>1018</v>
      </c>
      <c r="H46" s="10"/>
      <c r="I46" s="30">
        <v>0.7</v>
      </c>
      <c r="J46" s="13">
        <f t="shared" si="2"/>
        <v>0.13299999999999998</v>
      </c>
      <c r="K46" s="13">
        <f t="shared" si="3"/>
        <v>0.833</v>
      </c>
    </row>
    <row r="47" spans="1:11" s="27" customFormat="1" ht="20.25" customHeight="1">
      <c r="A47" s="10"/>
      <c r="B47" s="31"/>
      <c r="C47" s="11" t="s">
        <v>125</v>
      </c>
      <c r="D47" s="11" t="s">
        <v>134</v>
      </c>
      <c r="E47" s="12" t="s">
        <v>135</v>
      </c>
      <c r="F47" s="11" t="s">
        <v>45</v>
      </c>
      <c r="G47" s="29">
        <v>1018</v>
      </c>
      <c r="H47" s="10"/>
      <c r="I47" s="30">
        <v>31.87</v>
      </c>
      <c r="J47" s="13">
        <f t="shared" si="2"/>
        <v>6.0553</v>
      </c>
      <c r="K47" s="13">
        <f t="shared" si="3"/>
        <v>37.9253</v>
      </c>
    </row>
    <row r="48" spans="1:11" s="27" customFormat="1" ht="20.25" customHeight="1">
      <c r="A48" s="10"/>
      <c r="B48" s="31"/>
      <c r="C48" s="11" t="s">
        <v>125</v>
      </c>
      <c r="D48" s="11" t="s">
        <v>136</v>
      </c>
      <c r="E48" s="12" t="s">
        <v>137</v>
      </c>
      <c r="F48" s="11" t="s">
        <v>45</v>
      </c>
      <c r="G48" s="29">
        <v>805</v>
      </c>
      <c r="H48" s="10"/>
      <c r="I48" s="30">
        <v>8.63</v>
      </c>
      <c r="J48" s="13">
        <f t="shared" si="2"/>
        <v>1.6397000000000002</v>
      </c>
      <c r="K48" s="13">
        <f t="shared" si="3"/>
        <v>10.2697</v>
      </c>
    </row>
    <row r="49" spans="1:11" s="27" customFormat="1" ht="15" customHeight="1">
      <c r="A49" s="10"/>
      <c r="B49" s="31"/>
      <c r="C49" s="11" t="s">
        <v>125</v>
      </c>
      <c r="D49" s="11" t="s">
        <v>138</v>
      </c>
      <c r="E49" s="12" t="s">
        <v>139</v>
      </c>
      <c r="F49" s="11" t="s">
        <v>45</v>
      </c>
      <c r="G49" s="29">
        <v>213</v>
      </c>
      <c r="H49" s="10"/>
      <c r="I49" s="30">
        <v>11.92</v>
      </c>
      <c r="J49" s="13">
        <f t="shared" si="2"/>
        <v>2.2648</v>
      </c>
      <c r="K49" s="13">
        <f t="shared" si="3"/>
        <v>14.1848</v>
      </c>
    </row>
    <row r="50" spans="1:11" s="27" customFormat="1" ht="20.25" customHeight="1">
      <c r="A50" s="10"/>
      <c r="B50" s="31"/>
      <c r="C50" s="11" t="s">
        <v>125</v>
      </c>
      <c r="D50" s="11" t="s">
        <v>122</v>
      </c>
      <c r="E50" s="12" t="s">
        <v>123</v>
      </c>
      <c r="F50" s="11" t="s">
        <v>45</v>
      </c>
      <c r="G50" s="29">
        <v>21</v>
      </c>
      <c r="H50" s="10"/>
      <c r="I50" s="30">
        <v>12.38</v>
      </c>
      <c r="J50" s="13">
        <f t="shared" si="2"/>
        <v>2.3522000000000003</v>
      </c>
      <c r="K50" s="13">
        <f t="shared" si="3"/>
        <v>14.7322</v>
      </c>
    </row>
    <row r="51" spans="1:11" s="27" customFormat="1" ht="20.25" customHeight="1">
      <c r="A51" s="10"/>
      <c r="B51" s="31"/>
      <c r="C51" s="11" t="s">
        <v>125</v>
      </c>
      <c r="D51" s="11" t="s">
        <v>140</v>
      </c>
      <c r="E51" s="12" t="s">
        <v>141</v>
      </c>
      <c r="F51" s="11" t="s">
        <v>27</v>
      </c>
      <c r="G51" s="29">
        <v>5</v>
      </c>
      <c r="H51" s="10"/>
      <c r="I51" s="30">
        <v>95.54</v>
      </c>
      <c r="J51" s="13">
        <f t="shared" si="2"/>
        <v>18.1526</v>
      </c>
      <c r="K51" s="13">
        <f t="shared" si="3"/>
        <v>113.6926</v>
      </c>
    </row>
    <row r="52" spans="1:11" s="27" customFormat="1" ht="20.25" customHeight="1">
      <c r="A52" s="10"/>
      <c r="B52" s="31"/>
      <c r="C52" s="11" t="s">
        <v>125</v>
      </c>
      <c r="D52" s="11" t="s">
        <v>142</v>
      </c>
      <c r="E52" s="12" t="s">
        <v>143</v>
      </c>
      <c r="F52" s="11" t="s">
        <v>144</v>
      </c>
      <c r="G52" s="29">
        <v>54</v>
      </c>
      <c r="H52" s="10"/>
      <c r="I52" s="30">
        <v>10.29</v>
      </c>
      <c r="J52" s="13">
        <f t="shared" si="2"/>
        <v>1.9550999999999998</v>
      </c>
      <c r="K52" s="13">
        <f t="shared" si="3"/>
        <v>12.245099999999999</v>
      </c>
    </row>
    <row r="53" spans="1:11" s="27" customFormat="1" ht="15" customHeight="1">
      <c r="A53" s="10"/>
      <c r="B53" s="31"/>
      <c r="C53" s="11" t="s">
        <v>125</v>
      </c>
      <c r="D53" s="11" t="s">
        <v>145</v>
      </c>
      <c r="E53" s="12" t="s">
        <v>146</v>
      </c>
      <c r="F53" s="11" t="s">
        <v>147</v>
      </c>
      <c r="G53" s="29">
        <v>106</v>
      </c>
      <c r="H53" s="10"/>
      <c r="I53" s="30">
        <v>13.94</v>
      </c>
      <c r="J53" s="13">
        <f t="shared" si="2"/>
        <v>2.6486</v>
      </c>
      <c r="K53" s="13">
        <f t="shared" si="3"/>
        <v>16.5886</v>
      </c>
    </row>
    <row r="54" spans="1:11" s="27" customFormat="1" ht="15" customHeight="1">
      <c r="A54" s="10"/>
      <c r="B54" s="32"/>
      <c r="C54" s="11" t="s">
        <v>125</v>
      </c>
      <c r="D54" s="11" t="s">
        <v>148</v>
      </c>
      <c r="E54" s="12" t="s">
        <v>149</v>
      </c>
      <c r="F54" s="11" t="s">
        <v>147</v>
      </c>
      <c r="G54" s="29">
        <v>96</v>
      </c>
      <c r="H54" s="10"/>
      <c r="I54" s="30">
        <v>8.64</v>
      </c>
      <c r="J54" s="13">
        <f t="shared" si="2"/>
        <v>1.6416000000000002</v>
      </c>
      <c r="K54" s="13">
        <f t="shared" si="3"/>
        <v>10.281600000000001</v>
      </c>
    </row>
    <row r="55" spans="1:11" s="27" customFormat="1" ht="20.25" customHeight="1">
      <c r="A55" s="10"/>
      <c r="B55" s="28" t="s">
        <v>150</v>
      </c>
      <c r="C55" s="11" t="s">
        <v>151</v>
      </c>
      <c r="D55" s="11" t="s">
        <v>152</v>
      </c>
      <c r="E55" s="12" t="s">
        <v>153</v>
      </c>
      <c r="F55" s="11" t="s">
        <v>38</v>
      </c>
      <c r="G55" s="29">
        <v>1.61</v>
      </c>
      <c r="H55" s="10"/>
      <c r="I55" s="30">
        <v>106.87</v>
      </c>
      <c r="J55" s="13">
        <f t="shared" si="2"/>
        <v>20.305300000000003</v>
      </c>
      <c r="K55" s="13">
        <f t="shared" si="3"/>
        <v>127.17530000000001</v>
      </c>
    </row>
    <row r="56" spans="1:11" s="27" customFormat="1" ht="15" customHeight="1">
      <c r="A56" s="10"/>
      <c r="B56" s="32"/>
      <c r="C56" s="11" t="s">
        <v>151</v>
      </c>
      <c r="D56" s="11" t="s">
        <v>154</v>
      </c>
      <c r="E56" s="12" t="s">
        <v>155</v>
      </c>
      <c r="F56" s="11" t="s">
        <v>45</v>
      </c>
      <c r="G56" s="29">
        <v>4.8</v>
      </c>
      <c r="H56" s="10"/>
      <c r="I56" s="30">
        <v>12.11</v>
      </c>
      <c r="J56" s="13">
        <f t="shared" si="2"/>
        <v>2.3009</v>
      </c>
      <c r="K56" s="13">
        <f t="shared" si="3"/>
        <v>14.4109</v>
      </c>
    </row>
    <row r="57" s="19" customFormat="1" ht="15" customHeight="1"/>
  </sheetData>
  <sheetProtection sheet="1"/>
  <mergeCells count="1">
    <mergeCell ref="C3:D3"/>
  </mergeCells>
  <printOptions/>
  <pageMargins left="0.75" right="0.75" top="1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PageLayoutView="0" workbookViewId="0" topLeftCell="A40">
      <selection activeCell="D76" sqref="D76"/>
    </sheetView>
  </sheetViews>
  <sheetFormatPr defaultColWidth="9.00390625" defaultRowHeight="12.75" customHeight="1"/>
  <cols>
    <col min="1" max="1" width="2.125" style="2" customWidth="1"/>
    <col min="2" max="2" width="27.625" style="3" customWidth="1"/>
    <col min="3" max="3" width="10.50390625" style="2" customWidth="1"/>
    <col min="4" max="4" width="12.00390625" style="2" customWidth="1"/>
    <col min="5" max="5" width="63.375" style="3" customWidth="1"/>
    <col min="6" max="6" width="4.50390625" style="2" customWidth="1"/>
    <col min="7" max="7" width="12.125" style="2" customWidth="1"/>
    <col min="8" max="8" width="14.875" style="2" customWidth="1"/>
    <col min="9" max="9" width="15.125" style="2" customWidth="1"/>
    <col min="10" max="10" width="14.00390625" style="2" customWidth="1"/>
    <col min="11" max="16384" width="9.00390625" style="1" customWidth="1"/>
  </cols>
  <sheetData>
    <row r="1" spans="1:10" s="2" customFormat="1" ht="12" customHeight="1">
      <c r="A1" s="21"/>
      <c r="B1" s="5"/>
      <c r="C1" s="21"/>
      <c r="D1" s="21"/>
      <c r="E1" s="5"/>
      <c r="F1" s="21"/>
      <c r="G1" s="21"/>
      <c r="H1" s="21"/>
      <c r="I1" s="21"/>
      <c r="J1" s="21"/>
    </row>
    <row r="2" spans="1:10" s="2" customFormat="1" ht="12" customHeight="1">
      <c r="A2" s="21"/>
      <c r="B2" s="5"/>
      <c r="C2" s="21"/>
      <c r="D2" s="21"/>
      <c r="E2" s="5"/>
      <c r="F2" s="21"/>
      <c r="G2" s="21"/>
      <c r="H2" s="21"/>
      <c r="I2" s="21"/>
      <c r="J2" s="21"/>
    </row>
    <row r="3" spans="1:10" s="2" customFormat="1" ht="12" customHeight="1">
      <c r="A3" s="21"/>
      <c r="B3" s="23" t="s">
        <v>156</v>
      </c>
      <c r="C3" s="40" t="s">
        <v>17</v>
      </c>
      <c r="D3" s="41"/>
      <c r="E3" s="23" t="s">
        <v>18</v>
      </c>
      <c r="F3" s="24" t="s">
        <v>19</v>
      </c>
      <c r="G3" s="24" t="s">
        <v>20</v>
      </c>
      <c r="H3" s="26" t="s">
        <v>21</v>
      </c>
      <c r="I3" s="26" t="s">
        <v>3</v>
      </c>
      <c r="J3" s="26" t="s">
        <v>4</v>
      </c>
    </row>
    <row r="4" spans="2:10" s="10" customFormat="1" ht="15" customHeight="1">
      <c r="B4" s="28" t="s">
        <v>157</v>
      </c>
      <c r="C4" s="11" t="s">
        <v>24</v>
      </c>
      <c r="D4" s="11" t="s">
        <v>25</v>
      </c>
      <c r="E4" s="12" t="s">
        <v>26</v>
      </c>
      <c r="F4" s="11" t="s">
        <v>27</v>
      </c>
      <c r="G4" s="29">
        <v>2</v>
      </c>
      <c r="H4" s="13">
        <v>1990</v>
      </c>
      <c r="I4" s="13">
        <f>G4*H4</f>
        <v>3980</v>
      </c>
      <c r="J4" s="13">
        <f>I4*0.19</f>
        <v>756.2</v>
      </c>
    </row>
    <row r="5" spans="2:10" s="10" customFormat="1" ht="15" customHeight="1">
      <c r="B5" s="32"/>
      <c r="C5" s="11" t="s">
        <v>24</v>
      </c>
      <c r="D5" s="11" t="s">
        <v>28</v>
      </c>
      <c r="E5" s="12" t="s">
        <v>29</v>
      </c>
      <c r="F5" s="11" t="s">
        <v>30</v>
      </c>
      <c r="G5" s="29">
        <v>8</v>
      </c>
      <c r="H5" s="13">
        <f>SupisPrac!I5</f>
        <v>249</v>
      </c>
      <c r="I5" s="13">
        <f>G5*H5</f>
        <v>1992</v>
      </c>
      <c r="J5" s="13">
        <f>I5*0.19</f>
        <v>378.48</v>
      </c>
    </row>
    <row r="6" spans="2:10" s="14" customFormat="1" ht="20.25" customHeight="1">
      <c r="B6" s="33" t="s">
        <v>158</v>
      </c>
      <c r="C6" s="34"/>
      <c r="D6" s="34"/>
      <c r="E6" s="35"/>
      <c r="F6" s="34"/>
      <c r="G6" s="34"/>
      <c r="H6" s="34"/>
      <c r="I6" s="17">
        <f>SUM(I4:I5)</f>
        <v>5972</v>
      </c>
      <c r="J6" s="17">
        <f>SUM(J4:J5)</f>
        <v>1134.68</v>
      </c>
    </row>
    <row r="7" spans="2:10" s="10" customFormat="1" ht="15" customHeight="1">
      <c r="B7" s="28" t="s">
        <v>159</v>
      </c>
      <c r="C7" s="11" t="s">
        <v>60</v>
      </c>
      <c r="D7" s="11" t="s">
        <v>69</v>
      </c>
      <c r="E7" s="12" t="s">
        <v>70</v>
      </c>
      <c r="F7" s="11" t="s">
        <v>45</v>
      </c>
      <c r="G7" s="29">
        <v>96</v>
      </c>
      <c r="H7" s="13">
        <v>0.42</v>
      </c>
      <c r="I7" s="13">
        <f aca="true" t="shared" si="0" ref="I7:I14">G7*H7</f>
        <v>40.32</v>
      </c>
      <c r="J7" s="13">
        <f aca="true" t="shared" si="1" ref="J7:J14">I7*0.19</f>
        <v>7.6608</v>
      </c>
    </row>
    <row r="8" spans="2:10" s="10" customFormat="1" ht="20.25" customHeight="1">
      <c r="B8" s="31"/>
      <c r="C8" s="11" t="s">
        <v>35</v>
      </c>
      <c r="D8" s="11" t="s">
        <v>43</v>
      </c>
      <c r="E8" s="12" t="s">
        <v>44</v>
      </c>
      <c r="F8" s="11" t="s">
        <v>45</v>
      </c>
      <c r="G8" s="29">
        <v>96</v>
      </c>
      <c r="H8" s="13">
        <v>3.32</v>
      </c>
      <c r="I8" s="13">
        <f t="shared" si="0"/>
        <v>318.71999999999997</v>
      </c>
      <c r="J8" s="13">
        <f t="shared" si="1"/>
        <v>60.556799999999996</v>
      </c>
    </row>
    <row r="9" spans="2:10" s="10" customFormat="1" ht="20.25" customHeight="1">
      <c r="B9" s="31"/>
      <c r="C9" s="11" t="s">
        <v>35</v>
      </c>
      <c r="D9" s="11" t="s">
        <v>46</v>
      </c>
      <c r="E9" s="12" t="s">
        <v>47</v>
      </c>
      <c r="F9" s="11" t="s">
        <v>45</v>
      </c>
      <c r="G9" s="29">
        <v>96</v>
      </c>
      <c r="H9" s="13">
        <v>5.59</v>
      </c>
      <c r="I9" s="13">
        <f t="shared" si="0"/>
        <v>536.64</v>
      </c>
      <c r="J9" s="13">
        <f t="shared" si="1"/>
        <v>101.9616</v>
      </c>
    </row>
    <row r="10" spans="2:10" s="10" customFormat="1" ht="15" customHeight="1">
      <c r="B10" s="31"/>
      <c r="C10" s="11" t="s">
        <v>35</v>
      </c>
      <c r="D10" s="11" t="s">
        <v>48</v>
      </c>
      <c r="E10" s="12" t="s">
        <v>49</v>
      </c>
      <c r="F10" s="11" t="s">
        <v>50</v>
      </c>
      <c r="G10" s="29">
        <v>54.067</v>
      </c>
      <c r="H10" s="13">
        <v>10.46</v>
      </c>
      <c r="I10" s="13">
        <f t="shared" si="0"/>
        <v>565.54082</v>
      </c>
      <c r="J10" s="13">
        <f t="shared" si="1"/>
        <v>107.4527558</v>
      </c>
    </row>
    <row r="11" spans="2:10" s="10" customFormat="1" ht="15" customHeight="1">
      <c r="B11" s="31"/>
      <c r="C11" s="11" t="s">
        <v>35</v>
      </c>
      <c r="D11" s="11" t="s">
        <v>51</v>
      </c>
      <c r="E11" s="12" t="s">
        <v>52</v>
      </c>
      <c r="F11" s="11" t="s">
        <v>50</v>
      </c>
      <c r="G11" s="29">
        <v>54.067</v>
      </c>
      <c r="H11" s="13">
        <v>11.49</v>
      </c>
      <c r="I11" s="13">
        <f t="shared" si="0"/>
        <v>621.22983</v>
      </c>
      <c r="J11" s="13">
        <f t="shared" si="1"/>
        <v>118.0336677</v>
      </c>
    </row>
    <row r="12" spans="2:10" s="10" customFormat="1" ht="15" customHeight="1">
      <c r="B12" s="31"/>
      <c r="C12" s="11" t="s">
        <v>35</v>
      </c>
      <c r="D12" s="11" t="s">
        <v>53</v>
      </c>
      <c r="E12" s="12" t="s">
        <v>54</v>
      </c>
      <c r="F12" s="11" t="s">
        <v>50</v>
      </c>
      <c r="G12" s="29">
        <v>54.067</v>
      </c>
      <c r="H12" s="13">
        <v>11.49</v>
      </c>
      <c r="I12" s="13">
        <f t="shared" si="0"/>
        <v>621.22983</v>
      </c>
      <c r="J12" s="13">
        <f t="shared" si="1"/>
        <v>118.0336677</v>
      </c>
    </row>
    <row r="13" spans="2:10" s="10" customFormat="1" ht="15" customHeight="1">
      <c r="B13" s="31"/>
      <c r="C13" s="11" t="s">
        <v>119</v>
      </c>
      <c r="D13" s="11" t="s">
        <v>120</v>
      </c>
      <c r="E13" s="12" t="s">
        <v>121</v>
      </c>
      <c r="F13" s="11" t="s">
        <v>45</v>
      </c>
      <c r="G13" s="29">
        <v>96</v>
      </c>
      <c r="H13" s="13">
        <v>5.29</v>
      </c>
      <c r="I13" s="13">
        <f t="shared" si="0"/>
        <v>507.84000000000003</v>
      </c>
      <c r="J13" s="13">
        <f t="shared" si="1"/>
        <v>96.48960000000001</v>
      </c>
    </row>
    <row r="14" spans="2:10" s="10" customFormat="1" ht="15" customHeight="1">
      <c r="B14" s="32"/>
      <c r="C14" s="11" t="s">
        <v>119</v>
      </c>
      <c r="D14" s="11" t="s">
        <v>122</v>
      </c>
      <c r="E14" s="12" t="s">
        <v>123</v>
      </c>
      <c r="F14" s="11" t="s">
        <v>45</v>
      </c>
      <c r="G14" s="29">
        <v>96</v>
      </c>
      <c r="H14" s="13">
        <v>10.79</v>
      </c>
      <c r="I14" s="13">
        <f t="shared" si="0"/>
        <v>1035.84</v>
      </c>
      <c r="J14" s="13">
        <f t="shared" si="1"/>
        <v>196.8096</v>
      </c>
    </row>
    <row r="15" spans="2:10" s="14" customFormat="1" ht="20.25" customHeight="1">
      <c r="B15" s="33" t="s">
        <v>160</v>
      </c>
      <c r="C15" s="34"/>
      <c r="D15" s="34"/>
      <c r="E15" s="35"/>
      <c r="F15" s="34"/>
      <c r="G15" s="34"/>
      <c r="H15" s="34"/>
      <c r="I15" s="17">
        <f>SUM(I7:I14)</f>
        <v>4247.36048</v>
      </c>
      <c r="J15" s="17">
        <f>SUM(J7:J14)</f>
        <v>806.9984912</v>
      </c>
    </row>
    <row r="16" spans="2:10" s="10" customFormat="1" ht="15" customHeight="1">
      <c r="B16" s="28" t="s">
        <v>161</v>
      </c>
      <c r="C16" s="11" t="s">
        <v>24</v>
      </c>
      <c r="D16" s="11" t="s">
        <v>25</v>
      </c>
      <c r="E16" s="12" t="s">
        <v>26</v>
      </c>
      <c r="F16" s="11" t="s">
        <v>27</v>
      </c>
      <c r="G16" s="29">
        <v>1</v>
      </c>
      <c r="H16" s="13">
        <v>2420</v>
      </c>
      <c r="I16" s="13">
        <f aca="true" t="shared" si="2" ref="I16:I45">G16*H16</f>
        <v>2420</v>
      </c>
      <c r="J16" s="13">
        <f aca="true" t="shared" si="3" ref="J16:J45">I16*0.19</f>
        <v>459.8</v>
      </c>
    </row>
    <row r="17" spans="2:10" s="10" customFormat="1" ht="20.25" customHeight="1">
      <c r="B17" s="31"/>
      <c r="C17" s="11" t="s">
        <v>24</v>
      </c>
      <c r="D17" s="11" t="s">
        <v>31</v>
      </c>
      <c r="E17" s="12" t="s">
        <v>32</v>
      </c>
      <c r="F17" s="11" t="s">
        <v>33</v>
      </c>
      <c r="G17" s="29">
        <v>1</v>
      </c>
      <c r="H17" s="13">
        <f>SupisPrac!I6</f>
        <v>354.84</v>
      </c>
      <c r="I17" s="13">
        <f t="shared" si="2"/>
        <v>354.84</v>
      </c>
      <c r="J17" s="13">
        <f t="shared" si="3"/>
        <v>67.4196</v>
      </c>
    </row>
    <row r="18" spans="2:10" s="10" customFormat="1" ht="15" customHeight="1">
      <c r="B18" s="31"/>
      <c r="C18" s="11" t="s">
        <v>80</v>
      </c>
      <c r="D18" s="11" t="s">
        <v>61</v>
      </c>
      <c r="E18" s="12" t="s">
        <v>81</v>
      </c>
      <c r="F18" s="11" t="s">
        <v>38</v>
      </c>
      <c r="G18" s="29">
        <v>706.5</v>
      </c>
      <c r="H18" s="13">
        <v>2.41</v>
      </c>
      <c r="I18" s="13">
        <f t="shared" si="2"/>
        <v>1702.6650000000002</v>
      </c>
      <c r="J18" s="13">
        <f t="shared" si="3"/>
        <v>323.50635000000005</v>
      </c>
    </row>
    <row r="19" spans="2:10" s="10" customFormat="1" ht="15" customHeight="1">
      <c r="B19" s="31"/>
      <c r="C19" s="11" t="s">
        <v>80</v>
      </c>
      <c r="D19" s="11" t="s">
        <v>82</v>
      </c>
      <c r="E19" s="12" t="s">
        <v>83</v>
      </c>
      <c r="F19" s="11" t="s">
        <v>38</v>
      </c>
      <c r="G19" s="29">
        <v>162.5</v>
      </c>
      <c r="H19" s="13">
        <v>2.61</v>
      </c>
      <c r="I19" s="13">
        <f t="shared" si="2"/>
        <v>424.125</v>
      </c>
      <c r="J19" s="13">
        <f t="shared" si="3"/>
        <v>80.58375</v>
      </c>
    </row>
    <row r="20" spans="2:10" s="10" customFormat="1" ht="15" customHeight="1">
      <c r="B20" s="31"/>
      <c r="C20" s="11" t="s">
        <v>80</v>
      </c>
      <c r="D20" s="11" t="s">
        <v>84</v>
      </c>
      <c r="E20" s="12" t="s">
        <v>85</v>
      </c>
      <c r="F20" s="11" t="s">
        <v>38</v>
      </c>
      <c r="G20" s="29">
        <v>815</v>
      </c>
      <c r="H20" s="13">
        <v>2.12</v>
      </c>
      <c r="I20" s="13">
        <f t="shared" si="2"/>
        <v>1727.8000000000002</v>
      </c>
      <c r="J20" s="13">
        <f t="shared" si="3"/>
        <v>328.28200000000004</v>
      </c>
    </row>
    <row r="21" spans="2:10" s="10" customFormat="1" ht="15" customHeight="1">
      <c r="B21" s="31"/>
      <c r="C21" s="11" t="s">
        <v>72</v>
      </c>
      <c r="D21" s="11" t="s">
        <v>73</v>
      </c>
      <c r="E21" s="12" t="s">
        <v>74</v>
      </c>
      <c r="F21" s="11" t="s">
        <v>27</v>
      </c>
      <c r="G21" s="29">
        <v>6</v>
      </c>
      <c r="H21" s="13">
        <v>0.32</v>
      </c>
      <c r="I21" s="13">
        <f t="shared" si="2"/>
        <v>1.92</v>
      </c>
      <c r="J21" s="13">
        <f t="shared" si="3"/>
        <v>0.3648</v>
      </c>
    </row>
    <row r="22" spans="2:10" s="10" customFormat="1" ht="15" customHeight="1">
      <c r="B22" s="31"/>
      <c r="C22" s="11" t="s">
        <v>80</v>
      </c>
      <c r="D22" s="11" t="s">
        <v>86</v>
      </c>
      <c r="E22" s="12" t="s">
        <v>87</v>
      </c>
      <c r="F22" s="11" t="s">
        <v>38</v>
      </c>
      <c r="G22" s="29">
        <v>950</v>
      </c>
      <c r="H22" s="13">
        <v>3.53</v>
      </c>
      <c r="I22" s="13">
        <f t="shared" si="2"/>
        <v>3353.5</v>
      </c>
      <c r="J22" s="13">
        <f t="shared" si="3"/>
        <v>637.165</v>
      </c>
    </row>
    <row r="23" spans="2:10" s="10" customFormat="1" ht="15" customHeight="1">
      <c r="B23" s="31"/>
      <c r="C23" s="11" t="s">
        <v>80</v>
      </c>
      <c r="D23" s="11" t="s">
        <v>88</v>
      </c>
      <c r="E23" s="12" t="s">
        <v>89</v>
      </c>
      <c r="F23" s="11" t="s">
        <v>38</v>
      </c>
      <c r="G23" s="29">
        <v>815</v>
      </c>
      <c r="H23" s="13">
        <v>4.95</v>
      </c>
      <c r="I23" s="13">
        <f t="shared" si="2"/>
        <v>4034.25</v>
      </c>
      <c r="J23" s="13">
        <f t="shared" si="3"/>
        <v>766.5075</v>
      </c>
    </row>
    <row r="24" spans="2:10" s="10" customFormat="1" ht="15" customHeight="1">
      <c r="B24" s="31"/>
      <c r="C24" s="11" t="s">
        <v>80</v>
      </c>
      <c r="D24" s="11" t="s">
        <v>90</v>
      </c>
      <c r="E24" s="12" t="s">
        <v>91</v>
      </c>
      <c r="F24" s="11" t="s">
        <v>45</v>
      </c>
      <c r="G24" s="29">
        <v>1079.296</v>
      </c>
      <c r="H24" s="13">
        <v>0.42</v>
      </c>
      <c r="I24" s="13">
        <f t="shared" si="2"/>
        <v>453.30432</v>
      </c>
      <c r="J24" s="13">
        <f t="shared" si="3"/>
        <v>86.12782080000001</v>
      </c>
    </row>
    <row r="25" spans="2:10" s="10" customFormat="1" ht="15" customHeight="1">
      <c r="B25" s="31"/>
      <c r="C25" s="11" t="s">
        <v>80</v>
      </c>
      <c r="D25" s="11" t="s">
        <v>92</v>
      </c>
      <c r="E25" s="12" t="s">
        <v>93</v>
      </c>
      <c r="F25" s="11" t="s">
        <v>45</v>
      </c>
      <c r="G25" s="29">
        <v>1260</v>
      </c>
      <c r="H25" s="13">
        <v>0.89</v>
      </c>
      <c r="I25" s="13">
        <f t="shared" si="2"/>
        <v>1121.4</v>
      </c>
      <c r="J25" s="13">
        <f t="shared" si="3"/>
        <v>213.06600000000003</v>
      </c>
    </row>
    <row r="26" spans="2:10" s="10" customFormat="1" ht="15" customHeight="1">
      <c r="B26" s="31"/>
      <c r="C26" s="11" t="s">
        <v>80</v>
      </c>
      <c r="D26" s="11" t="s">
        <v>94</v>
      </c>
      <c r="E26" s="12" t="s">
        <v>95</v>
      </c>
      <c r="F26" s="11" t="s">
        <v>45</v>
      </c>
      <c r="G26" s="29">
        <v>1260</v>
      </c>
      <c r="H26" s="13">
        <v>0.76</v>
      </c>
      <c r="I26" s="13">
        <f t="shared" si="2"/>
        <v>957.6</v>
      </c>
      <c r="J26" s="13">
        <f t="shared" si="3"/>
        <v>181.94400000000002</v>
      </c>
    </row>
    <row r="27" spans="2:10" s="10" customFormat="1" ht="15" customHeight="1">
      <c r="B27" s="31"/>
      <c r="C27" s="11" t="s">
        <v>72</v>
      </c>
      <c r="D27" s="11" t="s">
        <v>75</v>
      </c>
      <c r="E27" s="12" t="s">
        <v>76</v>
      </c>
      <c r="F27" s="11" t="s">
        <v>27</v>
      </c>
      <c r="G27" s="29">
        <v>6</v>
      </c>
      <c r="H27" s="13">
        <v>2.4</v>
      </c>
      <c r="I27" s="13">
        <f t="shared" si="2"/>
        <v>14.399999999999999</v>
      </c>
      <c r="J27" s="13">
        <f t="shared" si="3"/>
        <v>2.7359999999999998</v>
      </c>
    </row>
    <row r="28" spans="2:10" s="10" customFormat="1" ht="15" customHeight="1">
      <c r="B28" s="31"/>
      <c r="C28" s="11" t="s">
        <v>72</v>
      </c>
      <c r="D28" s="11" t="s">
        <v>77</v>
      </c>
      <c r="E28" s="12" t="s">
        <v>78</v>
      </c>
      <c r="F28" s="11" t="s">
        <v>27</v>
      </c>
      <c r="G28" s="29">
        <v>6</v>
      </c>
      <c r="H28" s="13">
        <v>5.29</v>
      </c>
      <c r="I28" s="13">
        <f t="shared" si="2"/>
        <v>31.740000000000002</v>
      </c>
      <c r="J28" s="13">
        <f t="shared" si="3"/>
        <v>6.030600000000001</v>
      </c>
    </row>
    <row r="29" spans="2:10" s="10" customFormat="1" ht="15" customHeight="1">
      <c r="B29" s="31"/>
      <c r="C29" s="11" t="s">
        <v>35</v>
      </c>
      <c r="D29" s="11" t="s">
        <v>36</v>
      </c>
      <c r="E29" s="12" t="s">
        <v>37</v>
      </c>
      <c r="F29" s="11" t="s">
        <v>38</v>
      </c>
      <c r="G29" s="29">
        <v>15</v>
      </c>
      <c r="H29" s="13">
        <v>61.67</v>
      </c>
      <c r="I29" s="13">
        <f t="shared" si="2"/>
        <v>925.0500000000001</v>
      </c>
      <c r="J29" s="13">
        <f t="shared" si="3"/>
        <v>175.7595</v>
      </c>
    </row>
    <row r="30" spans="2:10" s="10" customFormat="1" ht="15" customHeight="1">
      <c r="B30" s="31"/>
      <c r="C30" s="11" t="s">
        <v>35</v>
      </c>
      <c r="D30" s="11" t="s">
        <v>41</v>
      </c>
      <c r="E30" s="12" t="s">
        <v>42</v>
      </c>
      <c r="F30" s="11" t="s">
        <v>27</v>
      </c>
      <c r="G30" s="29">
        <v>1</v>
      </c>
      <c r="H30" s="13">
        <v>1.07</v>
      </c>
      <c r="I30" s="13">
        <f t="shared" si="2"/>
        <v>1.07</v>
      </c>
      <c r="J30" s="13">
        <f t="shared" si="3"/>
        <v>0.2033</v>
      </c>
    </row>
    <row r="31" spans="2:10" s="10" customFormat="1" ht="15" customHeight="1">
      <c r="B31" s="31"/>
      <c r="C31" s="11" t="s">
        <v>35</v>
      </c>
      <c r="D31" s="11" t="s">
        <v>48</v>
      </c>
      <c r="E31" s="12" t="s">
        <v>49</v>
      </c>
      <c r="F31" s="11" t="s">
        <v>50</v>
      </c>
      <c r="G31" s="29">
        <v>0.2</v>
      </c>
      <c r="H31" s="13">
        <v>10.46</v>
      </c>
      <c r="I31" s="13">
        <f t="shared" si="2"/>
        <v>2.092</v>
      </c>
      <c r="J31" s="13">
        <f t="shared" si="3"/>
        <v>0.39748</v>
      </c>
    </row>
    <row r="32" spans="2:10" s="10" customFormat="1" ht="15" customHeight="1">
      <c r="B32" s="31"/>
      <c r="C32" s="11" t="s">
        <v>35</v>
      </c>
      <c r="D32" s="11" t="s">
        <v>48</v>
      </c>
      <c r="E32" s="12" t="s">
        <v>49</v>
      </c>
      <c r="F32" s="11" t="s">
        <v>50</v>
      </c>
      <c r="G32" s="29">
        <v>33</v>
      </c>
      <c r="H32" s="13">
        <v>10.46</v>
      </c>
      <c r="I32" s="13">
        <f t="shared" si="2"/>
        <v>345.18</v>
      </c>
      <c r="J32" s="13">
        <f t="shared" si="3"/>
        <v>65.5842</v>
      </c>
    </row>
    <row r="33" spans="2:10" s="10" customFormat="1" ht="15" customHeight="1">
      <c r="B33" s="31"/>
      <c r="C33" s="11" t="s">
        <v>35</v>
      </c>
      <c r="D33" s="11" t="s">
        <v>51</v>
      </c>
      <c r="E33" s="12" t="s">
        <v>52</v>
      </c>
      <c r="F33" s="11" t="s">
        <v>50</v>
      </c>
      <c r="G33" s="29">
        <v>33.2</v>
      </c>
      <c r="H33" s="13">
        <v>11.49</v>
      </c>
      <c r="I33" s="13">
        <f t="shared" si="2"/>
        <v>381.468</v>
      </c>
      <c r="J33" s="13">
        <f t="shared" si="3"/>
        <v>72.47892</v>
      </c>
    </row>
    <row r="34" spans="2:10" s="10" customFormat="1" ht="15" customHeight="1">
      <c r="B34" s="31"/>
      <c r="C34" s="11" t="s">
        <v>125</v>
      </c>
      <c r="D34" s="11" t="s">
        <v>130</v>
      </c>
      <c r="E34" s="12" t="s">
        <v>131</v>
      </c>
      <c r="F34" s="11" t="s">
        <v>38</v>
      </c>
      <c r="G34" s="29">
        <v>27.5</v>
      </c>
      <c r="H34" s="13">
        <v>9.2</v>
      </c>
      <c r="I34" s="13">
        <f t="shared" si="2"/>
        <v>252.99999999999997</v>
      </c>
      <c r="J34" s="13">
        <f t="shared" si="3"/>
        <v>48.06999999999999</v>
      </c>
    </row>
    <row r="35" spans="2:10" s="10" customFormat="1" ht="15" customHeight="1">
      <c r="B35" s="31"/>
      <c r="C35" s="11" t="s">
        <v>125</v>
      </c>
      <c r="D35" s="11" t="s">
        <v>128</v>
      </c>
      <c r="E35" s="12" t="s">
        <v>129</v>
      </c>
      <c r="F35" s="11" t="s">
        <v>45</v>
      </c>
      <c r="G35" s="29">
        <v>825.4</v>
      </c>
      <c r="H35" s="13">
        <v>5.67</v>
      </c>
      <c r="I35" s="13">
        <f t="shared" si="2"/>
        <v>4680.018</v>
      </c>
      <c r="J35" s="13">
        <f t="shared" si="3"/>
        <v>889.20342</v>
      </c>
    </row>
    <row r="36" spans="2:10" s="10" customFormat="1" ht="20.25" customHeight="1">
      <c r="B36" s="31"/>
      <c r="C36" s="11" t="s">
        <v>125</v>
      </c>
      <c r="D36" s="11" t="s">
        <v>132</v>
      </c>
      <c r="E36" s="12" t="s">
        <v>133</v>
      </c>
      <c r="F36" s="11" t="s">
        <v>45</v>
      </c>
      <c r="G36" s="29">
        <v>1018</v>
      </c>
      <c r="H36" s="13">
        <v>0.7</v>
      </c>
      <c r="I36" s="13">
        <f t="shared" si="2"/>
        <v>712.5999999999999</v>
      </c>
      <c r="J36" s="13">
        <f t="shared" si="3"/>
        <v>135.39399999999998</v>
      </c>
    </row>
    <row r="37" spans="2:10" s="10" customFormat="1" ht="20.25" customHeight="1">
      <c r="B37" s="31"/>
      <c r="C37" s="11" t="s">
        <v>125</v>
      </c>
      <c r="D37" s="11" t="s">
        <v>134</v>
      </c>
      <c r="E37" s="12" t="s">
        <v>135</v>
      </c>
      <c r="F37" s="11" t="s">
        <v>45</v>
      </c>
      <c r="G37" s="29">
        <v>1018</v>
      </c>
      <c r="H37" s="13">
        <v>31.87</v>
      </c>
      <c r="I37" s="13">
        <f t="shared" si="2"/>
        <v>32443.66</v>
      </c>
      <c r="J37" s="13">
        <f t="shared" si="3"/>
        <v>6164.2954</v>
      </c>
    </row>
    <row r="38" spans="2:10" s="10" customFormat="1" ht="15" customHeight="1">
      <c r="B38" s="31"/>
      <c r="C38" s="11" t="s">
        <v>125</v>
      </c>
      <c r="D38" s="11" t="s">
        <v>140</v>
      </c>
      <c r="E38" s="12" t="s">
        <v>141</v>
      </c>
      <c r="F38" s="11" t="s">
        <v>27</v>
      </c>
      <c r="G38" s="29">
        <v>5</v>
      </c>
      <c r="H38" s="13">
        <v>95.54</v>
      </c>
      <c r="I38" s="13">
        <f t="shared" si="2"/>
        <v>477.70000000000005</v>
      </c>
      <c r="J38" s="13">
        <f t="shared" si="3"/>
        <v>90.763</v>
      </c>
    </row>
    <row r="39" spans="2:10" s="10" customFormat="1" ht="15" customHeight="1">
      <c r="B39" s="31"/>
      <c r="C39" s="11" t="s">
        <v>125</v>
      </c>
      <c r="D39" s="11" t="s">
        <v>142</v>
      </c>
      <c r="E39" s="12" t="s">
        <v>143</v>
      </c>
      <c r="F39" s="11" t="s">
        <v>144</v>
      </c>
      <c r="G39" s="29">
        <v>54</v>
      </c>
      <c r="H39" s="13">
        <v>10.29</v>
      </c>
      <c r="I39" s="13">
        <f t="shared" si="2"/>
        <v>555.66</v>
      </c>
      <c r="J39" s="13">
        <f t="shared" si="3"/>
        <v>105.5754</v>
      </c>
    </row>
    <row r="40" spans="2:10" s="10" customFormat="1" ht="15" customHeight="1">
      <c r="B40" s="31"/>
      <c r="C40" s="11" t="s">
        <v>125</v>
      </c>
      <c r="D40" s="11" t="s">
        <v>145</v>
      </c>
      <c r="E40" s="12" t="s">
        <v>146</v>
      </c>
      <c r="F40" s="11" t="s">
        <v>147</v>
      </c>
      <c r="G40" s="29">
        <v>106</v>
      </c>
      <c r="H40" s="13">
        <v>13.94</v>
      </c>
      <c r="I40" s="13">
        <f t="shared" si="2"/>
        <v>1477.6399999999999</v>
      </c>
      <c r="J40" s="13">
        <f t="shared" si="3"/>
        <v>280.7516</v>
      </c>
    </row>
    <row r="41" spans="2:10" s="10" customFormat="1" ht="15" customHeight="1">
      <c r="B41" s="31"/>
      <c r="C41" s="11" t="s">
        <v>125</v>
      </c>
      <c r="D41" s="11" t="s">
        <v>126</v>
      </c>
      <c r="E41" s="12" t="s">
        <v>127</v>
      </c>
      <c r="F41" s="11" t="s">
        <v>45</v>
      </c>
      <c r="G41" s="29">
        <v>1063.9</v>
      </c>
      <c r="H41" s="13">
        <v>3.16</v>
      </c>
      <c r="I41" s="13">
        <f t="shared" si="2"/>
        <v>3361.9240000000004</v>
      </c>
      <c r="J41" s="13">
        <f t="shared" si="3"/>
        <v>638.76556</v>
      </c>
    </row>
    <row r="42" spans="2:10" s="10" customFormat="1" ht="15" customHeight="1">
      <c r="B42" s="31"/>
      <c r="C42" s="11" t="s">
        <v>125</v>
      </c>
      <c r="D42" s="11" t="s">
        <v>136</v>
      </c>
      <c r="E42" s="12" t="s">
        <v>137</v>
      </c>
      <c r="F42" s="11" t="s">
        <v>45</v>
      </c>
      <c r="G42" s="29">
        <v>805</v>
      </c>
      <c r="H42" s="13">
        <v>8.63</v>
      </c>
      <c r="I42" s="13">
        <f t="shared" si="2"/>
        <v>6947.150000000001</v>
      </c>
      <c r="J42" s="13">
        <f t="shared" si="3"/>
        <v>1319.9585000000002</v>
      </c>
    </row>
    <row r="43" spans="2:10" s="10" customFormat="1" ht="15" customHeight="1">
      <c r="B43" s="31"/>
      <c r="C43" s="11" t="s">
        <v>125</v>
      </c>
      <c r="D43" s="11" t="s">
        <v>138</v>
      </c>
      <c r="E43" s="12" t="s">
        <v>139</v>
      </c>
      <c r="F43" s="11" t="s">
        <v>45</v>
      </c>
      <c r="G43" s="29">
        <v>213</v>
      </c>
      <c r="H43" s="13">
        <v>11.92</v>
      </c>
      <c r="I43" s="13">
        <f t="shared" si="2"/>
        <v>2538.96</v>
      </c>
      <c r="J43" s="13">
        <f t="shared" si="3"/>
        <v>482.4024</v>
      </c>
    </row>
    <row r="44" spans="2:10" s="10" customFormat="1" ht="15" customHeight="1">
      <c r="B44" s="31"/>
      <c r="C44" s="11" t="s">
        <v>125</v>
      </c>
      <c r="D44" s="11" t="s">
        <v>122</v>
      </c>
      <c r="E44" s="12" t="s">
        <v>123</v>
      </c>
      <c r="F44" s="11" t="s">
        <v>45</v>
      </c>
      <c r="G44" s="29">
        <v>21</v>
      </c>
      <c r="H44" s="13">
        <v>12.38</v>
      </c>
      <c r="I44" s="13">
        <f t="shared" si="2"/>
        <v>259.98</v>
      </c>
      <c r="J44" s="13">
        <f t="shared" si="3"/>
        <v>49.39620000000001</v>
      </c>
    </row>
    <row r="45" spans="2:10" s="10" customFormat="1" ht="15" customHeight="1">
      <c r="B45" s="32"/>
      <c r="C45" s="11" t="s">
        <v>125</v>
      </c>
      <c r="D45" s="11" t="s">
        <v>148</v>
      </c>
      <c r="E45" s="12" t="s">
        <v>149</v>
      </c>
      <c r="F45" s="11" t="s">
        <v>147</v>
      </c>
      <c r="G45" s="29">
        <v>96</v>
      </c>
      <c r="H45" s="13">
        <v>8.64</v>
      </c>
      <c r="I45" s="13">
        <f t="shared" si="2"/>
        <v>829.44</v>
      </c>
      <c r="J45" s="13">
        <f t="shared" si="3"/>
        <v>157.5936</v>
      </c>
    </row>
    <row r="46" spans="2:10" s="14" customFormat="1" ht="20.25" customHeight="1">
      <c r="B46" s="33" t="s">
        <v>162</v>
      </c>
      <c r="C46" s="34"/>
      <c r="D46" s="34"/>
      <c r="E46" s="35"/>
      <c r="F46" s="34"/>
      <c r="G46" s="34"/>
      <c r="H46" s="34"/>
      <c r="I46" s="17">
        <f>SUM(I16:I45)</f>
        <v>72790.13632</v>
      </c>
      <c r="J46" s="17">
        <f>SUM(J16:J45)</f>
        <v>13830.125900800002</v>
      </c>
    </row>
    <row r="47" spans="2:10" s="10" customFormat="1" ht="20.25" customHeight="1">
      <c r="B47" s="28" t="s">
        <v>163</v>
      </c>
      <c r="C47" s="11" t="s">
        <v>24</v>
      </c>
      <c r="D47" s="11" t="s">
        <v>25</v>
      </c>
      <c r="E47" s="12" t="s">
        <v>26</v>
      </c>
      <c r="F47" s="11" t="s">
        <v>27</v>
      </c>
      <c r="G47" s="29">
        <v>1</v>
      </c>
      <c r="H47" s="13">
        <v>1890</v>
      </c>
      <c r="I47" s="13">
        <f aca="true" t="shared" si="4" ref="I47:I68">G47*H47</f>
        <v>1890</v>
      </c>
      <c r="J47" s="13">
        <f aca="true" t="shared" si="5" ref="J47:J68">I47*0.19</f>
        <v>359.1</v>
      </c>
    </row>
    <row r="48" spans="2:10" s="10" customFormat="1" ht="20.25" customHeight="1">
      <c r="B48" s="31"/>
      <c r="C48" s="11" t="s">
        <v>24</v>
      </c>
      <c r="D48" s="11" t="s">
        <v>31</v>
      </c>
      <c r="E48" s="12" t="s">
        <v>32</v>
      </c>
      <c r="F48" s="11" t="s">
        <v>33</v>
      </c>
      <c r="G48" s="29">
        <v>8</v>
      </c>
      <c r="H48" s="13">
        <v>354.64</v>
      </c>
      <c r="I48" s="13">
        <f t="shared" si="4"/>
        <v>2837.12</v>
      </c>
      <c r="J48" s="13">
        <f t="shared" si="5"/>
        <v>539.0527999999999</v>
      </c>
    </row>
    <row r="49" spans="2:10" s="10" customFormat="1" ht="15" customHeight="1">
      <c r="B49" s="31"/>
      <c r="C49" s="11" t="s">
        <v>60</v>
      </c>
      <c r="D49" s="11" t="s">
        <v>61</v>
      </c>
      <c r="E49" s="12" t="s">
        <v>62</v>
      </c>
      <c r="F49" s="11" t="s">
        <v>38</v>
      </c>
      <c r="G49" s="29">
        <v>0.54</v>
      </c>
      <c r="H49" s="13">
        <v>2.41</v>
      </c>
      <c r="I49" s="13">
        <f t="shared" si="4"/>
        <v>1.3014000000000001</v>
      </c>
      <c r="J49" s="13">
        <f t="shared" si="5"/>
        <v>0.247266</v>
      </c>
    </row>
    <row r="50" spans="2:10" s="10" customFormat="1" ht="15" customHeight="1">
      <c r="B50" s="31"/>
      <c r="C50" s="11" t="s">
        <v>60</v>
      </c>
      <c r="D50" s="11" t="s">
        <v>63</v>
      </c>
      <c r="E50" s="12" t="s">
        <v>64</v>
      </c>
      <c r="F50" s="11" t="s">
        <v>38</v>
      </c>
      <c r="G50" s="29">
        <v>5.52</v>
      </c>
      <c r="H50" s="13">
        <v>42.83</v>
      </c>
      <c r="I50" s="13">
        <f t="shared" si="4"/>
        <v>236.42159999999998</v>
      </c>
      <c r="J50" s="13">
        <f t="shared" si="5"/>
        <v>44.920103999999995</v>
      </c>
    </row>
    <row r="51" spans="2:10" s="10" customFormat="1" ht="15" customHeight="1">
      <c r="B51" s="31"/>
      <c r="C51" s="11" t="s">
        <v>60</v>
      </c>
      <c r="D51" s="11" t="s">
        <v>65</v>
      </c>
      <c r="E51" s="12" t="s">
        <v>66</v>
      </c>
      <c r="F51" s="11" t="s">
        <v>38</v>
      </c>
      <c r="G51" s="29">
        <v>2.5</v>
      </c>
      <c r="H51" s="13">
        <v>2.62</v>
      </c>
      <c r="I51" s="13">
        <f t="shared" si="4"/>
        <v>6.550000000000001</v>
      </c>
      <c r="J51" s="13">
        <f t="shared" si="5"/>
        <v>1.2445000000000002</v>
      </c>
    </row>
    <row r="52" spans="2:10" s="10" customFormat="1" ht="15" customHeight="1">
      <c r="B52" s="31"/>
      <c r="C52" s="11" t="s">
        <v>60</v>
      </c>
      <c r="D52" s="11" t="s">
        <v>67</v>
      </c>
      <c r="E52" s="12" t="s">
        <v>68</v>
      </c>
      <c r="F52" s="11" t="s">
        <v>38</v>
      </c>
      <c r="G52" s="29">
        <v>3.11</v>
      </c>
      <c r="H52" s="13">
        <v>5.36</v>
      </c>
      <c r="I52" s="13">
        <f t="shared" si="4"/>
        <v>16.6696</v>
      </c>
      <c r="J52" s="13">
        <f t="shared" si="5"/>
        <v>3.167224</v>
      </c>
    </row>
    <row r="53" spans="2:10" s="10" customFormat="1" ht="15" customHeight="1">
      <c r="B53" s="31"/>
      <c r="C53" s="11" t="s">
        <v>56</v>
      </c>
      <c r="D53" s="11" t="s">
        <v>57</v>
      </c>
      <c r="E53" s="12" t="s">
        <v>58</v>
      </c>
      <c r="F53" s="11" t="s">
        <v>45</v>
      </c>
      <c r="G53" s="29">
        <v>8</v>
      </c>
      <c r="H53" s="13">
        <v>0.42</v>
      </c>
      <c r="I53" s="13">
        <f t="shared" si="4"/>
        <v>3.36</v>
      </c>
      <c r="J53" s="13">
        <f t="shared" si="5"/>
        <v>0.6384</v>
      </c>
    </row>
    <row r="54" spans="2:10" s="10" customFormat="1" ht="15" customHeight="1">
      <c r="B54" s="31"/>
      <c r="C54" s="11" t="s">
        <v>35</v>
      </c>
      <c r="D54" s="11" t="s">
        <v>39</v>
      </c>
      <c r="E54" s="12" t="s">
        <v>40</v>
      </c>
      <c r="F54" s="11" t="s">
        <v>27</v>
      </c>
      <c r="G54" s="29">
        <v>1</v>
      </c>
      <c r="H54" s="13">
        <v>82.36</v>
      </c>
      <c r="I54" s="13">
        <f t="shared" si="4"/>
        <v>82.36</v>
      </c>
      <c r="J54" s="13">
        <f t="shared" si="5"/>
        <v>15.6484</v>
      </c>
    </row>
    <row r="55" spans="2:10" s="10" customFormat="1" ht="15" customHeight="1">
      <c r="B55" s="31"/>
      <c r="C55" s="11" t="s">
        <v>35</v>
      </c>
      <c r="D55" s="11" t="s">
        <v>48</v>
      </c>
      <c r="E55" s="12" t="s">
        <v>164</v>
      </c>
      <c r="F55" s="11" t="s">
        <v>50</v>
      </c>
      <c r="G55" s="29">
        <v>3.3</v>
      </c>
      <c r="H55" s="13">
        <v>365.42</v>
      </c>
      <c r="I55" s="13">
        <f t="shared" si="4"/>
        <v>1205.886</v>
      </c>
      <c r="J55" s="13">
        <f t="shared" si="5"/>
        <v>229.11834</v>
      </c>
    </row>
    <row r="56" spans="2:10" s="10" customFormat="1" ht="15" customHeight="1">
      <c r="B56" s="31"/>
      <c r="C56" s="11" t="s">
        <v>35</v>
      </c>
      <c r="D56" s="11" t="s">
        <v>53</v>
      </c>
      <c r="E56" s="12" t="s">
        <v>54</v>
      </c>
      <c r="F56" s="11" t="s">
        <v>50</v>
      </c>
      <c r="G56" s="29">
        <v>3.3</v>
      </c>
      <c r="H56" s="13">
        <v>103.12</v>
      </c>
      <c r="I56" s="13">
        <f t="shared" si="4"/>
        <v>340.296</v>
      </c>
      <c r="J56" s="13">
        <f t="shared" si="5"/>
        <v>64.65624</v>
      </c>
    </row>
    <row r="57" spans="2:10" s="10" customFormat="1" ht="15" customHeight="1">
      <c r="B57" s="31"/>
      <c r="C57" s="11" t="s">
        <v>35</v>
      </c>
      <c r="D57" s="11" t="s">
        <v>36</v>
      </c>
      <c r="E57" s="12" t="s">
        <v>37</v>
      </c>
      <c r="F57" s="11" t="s">
        <v>38</v>
      </c>
      <c r="G57" s="29">
        <v>1.5</v>
      </c>
      <c r="H57" s="13">
        <v>61.67</v>
      </c>
      <c r="I57" s="13">
        <f t="shared" si="4"/>
        <v>92.505</v>
      </c>
      <c r="J57" s="13">
        <f t="shared" si="5"/>
        <v>17.57595</v>
      </c>
    </row>
    <row r="58" spans="2:10" s="10" customFormat="1" ht="15" customHeight="1">
      <c r="B58" s="31"/>
      <c r="C58" s="11" t="s">
        <v>151</v>
      </c>
      <c r="D58" s="11" t="s">
        <v>152</v>
      </c>
      <c r="E58" s="12" t="s">
        <v>153</v>
      </c>
      <c r="F58" s="11" t="s">
        <v>38</v>
      </c>
      <c r="G58" s="29">
        <v>1.61</v>
      </c>
      <c r="H58" s="13">
        <v>106.87</v>
      </c>
      <c r="I58" s="13">
        <f t="shared" si="4"/>
        <v>172.06070000000003</v>
      </c>
      <c r="J58" s="13">
        <f t="shared" si="5"/>
        <v>32.69153300000001</v>
      </c>
    </row>
    <row r="59" spans="2:10" s="10" customFormat="1" ht="15" customHeight="1">
      <c r="B59" s="31"/>
      <c r="C59" s="11" t="s">
        <v>151</v>
      </c>
      <c r="D59" s="11" t="s">
        <v>154</v>
      </c>
      <c r="E59" s="12" t="s">
        <v>155</v>
      </c>
      <c r="F59" s="11" t="s">
        <v>45</v>
      </c>
      <c r="G59" s="29">
        <v>4.8</v>
      </c>
      <c r="H59" s="13">
        <v>12.11</v>
      </c>
      <c r="I59" s="13">
        <f t="shared" si="4"/>
        <v>58.12799999999999</v>
      </c>
      <c r="J59" s="13">
        <f t="shared" si="5"/>
        <v>11.044319999999999</v>
      </c>
    </row>
    <row r="60" spans="2:10" s="10" customFormat="1" ht="15" customHeight="1">
      <c r="B60" s="31"/>
      <c r="C60" s="11" t="s">
        <v>97</v>
      </c>
      <c r="D60" s="11" t="s">
        <v>98</v>
      </c>
      <c r="E60" s="12" t="s">
        <v>99</v>
      </c>
      <c r="F60" s="11" t="s">
        <v>27</v>
      </c>
      <c r="G60" s="29">
        <v>1</v>
      </c>
      <c r="H60" s="13">
        <v>509.3</v>
      </c>
      <c r="I60" s="13">
        <f t="shared" si="4"/>
        <v>509.3</v>
      </c>
      <c r="J60" s="13">
        <f t="shared" si="5"/>
        <v>96.76700000000001</v>
      </c>
    </row>
    <row r="61" spans="2:10" s="10" customFormat="1" ht="15" customHeight="1">
      <c r="B61" s="31"/>
      <c r="C61" s="11" t="s">
        <v>97</v>
      </c>
      <c r="D61" s="11" t="s">
        <v>100</v>
      </c>
      <c r="E61" s="12" t="s">
        <v>101</v>
      </c>
      <c r="F61" s="11" t="s">
        <v>27</v>
      </c>
      <c r="G61" s="29">
        <v>1</v>
      </c>
      <c r="H61" s="13">
        <v>209.72</v>
      </c>
      <c r="I61" s="13">
        <f t="shared" si="4"/>
        <v>209.72</v>
      </c>
      <c r="J61" s="13">
        <f t="shared" si="5"/>
        <v>39.8468</v>
      </c>
    </row>
    <row r="62" spans="2:10" s="10" customFormat="1" ht="15" customHeight="1">
      <c r="B62" s="31"/>
      <c r="C62" s="11" t="s">
        <v>97</v>
      </c>
      <c r="D62" s="11" t="s">
        <v>102</v>
      </c>
      <c r="E62" s="12" t="s">
        <v>103</v>
      </c>
      <c r="F62" s="11" t="s">
        <v>27</v>
      </c>
      <c r="G62" s="29">
        <v>6</v>
      </c>
      <c r="H62" s="13">
        <v>28.05</v>
      </c>
      <c r="I62" s="13">
        <f t="shared" si="4"/>
        <v>168.3</v>
      </c>
      <c r="J62" s="13">
        <f t="shared" si="5"/>
        <v>31.977000000000004</v>
      </c>
    </row>
    <row r="63" spans="2:10" s="10" customFormat="1" ht="15" customHeight="1">
      <c r="B63" s="31"/>
      <c r="C63" s="11" t="s">
        <v>97</v>
      </c>
      <c r="D63" s="11" t="s">
        <v>104</v>
      </c>
      <c r="E63" s="12" t="s">
        <v>105</v>
      </c>
      <c r="F63" s="11" t="s">
        <v>27</v>
      </c>
      <c r="G63" s="29">
        <v>6</v>
      </c>
      <c r="H63" s="13">
        <v>89.54</v>
      </c>
      <c r="I63" s="13">
        <f t="shared" si="4"/>
        <v>537.24</v>
      </c>
      <c r="J63" s="13">
        <f t="shared" si="5"/>
        <v>102.07560000000001</v>
      </c>
    </row>
    <row r="64" spans="2:10" s="10" customFormat="1" ht="15" customHeight="1">
      <c r="B64" s="31"/>
      <c r="C64" s="11" t="s">
        <v>97</v>
      </c>
      <c r="D64" s="11" t="s">
        <v>106</v>
      </c>
      <c r="E64" s="12" t="s">
        <v>107</v>
      </c>
      <c r="F64" s="11" t="s">
        <v>27</v>
      </c>
      <c r="G64" s="29">
        <v>3</v>
      </c>
      <c r="H64" s="13">
        <v>26.08</v>
      </c>
      <c r="I64" s="13">
        <f t="shared" si="4"/>
        <v>78.24</v>
      </c>
      <c r="J64" s="13">
        <f t="shared" si="5"/>
        <v>14.865599999999999</v>
      </c>
    </row>
    <row r="65" spans="2:10" s="10" customFormat="1" ht="15" customHeight="1">
      <c r="B65" s="31"/>
      <c r="C65" s="11" t="s">
        <v>97</v>
      </c>
      <c r="D65" s="11" t="s">
        <v>108</v>
      </c>
      <c r="E65" s="12" t="s">
        <v>109</v>
      </c>
      <c r="F65" s="11" t="s">
        <v>27</v>
      </c>
      <c r="G65" s="29">
        <v>3</v>
      </c>
      <c r="H65" s="13">
        <v>17.67</v>
      </c>
      <c r="I65" s="13">
        <f t="shared" si="4"/>
        <v>53.010000000000005</v>
      </c>
      <c r="J65" s="13">
        <f t="shared" si="5"/>
        <v>10.071900000000001</v>
      </c>
    </row>
    <row r="66" spans="2:10" s="10" customFormat="1" ht="15" customHeight="1">
      <c r="B66" s="31"/>
      <c r="C66" s="11" t="s">
        <v>97</v>
      </c>
      <c r="D66" s="11" t="s">
        <v>110</v>
      </c>
      <c r="E66" s="12" t="s">
        <v>111</v>
      </c>
      <c r="F66" s="11" t="s">
        <v>27</v>
      </c>
      <c r="G66" s="29">
        <v>1</v>
      </c>
      <c r="H66" s="13">
        <v>14.52</v>
      </c>
      <c r="I66" s="13">
        <f t="shared" si="4"/>
        <v>14.52</v>
      </c>
      <c r="J66" s="13">
        <f t="shared" si="5"/>
        <v>2.7588</v>
      </c>
    </row>
    <row r="67" spans="2:10" s="10" customFormat="1" ht="15" customHeight="1">
      <c r="B67" s="31"/>
      <c r="C67" s="11" t="s">
        <v>97</v>
      </c>
      <c r="D67" s="11" t="s">
        <v>112</v>
      </c>
      <c r="E67" s="12" t="s">
        <v>113</v>
      </c>
      <c r="F67" s="11" t="s">
        <v>27</v>
      </c>
      <c r="G67" s="29">
        <v>1</v>
      </c>
      <c r="H67" s="13">
        <v>14.52</v>
      </c>
      <c r="I67" s="13">
        <f t="shared" si="4"/>
        <v>14.52</v>
      </c>
      <c r="J67" s="13">
        <f t="shared" si="5"/>
        <v>2.7588</v>
      </c>
    </row>
    <row r="68" spans="2:10" s="10" customFormat="1" ht="15" customHeight="1">
      <c r="B68" s="32"/>
      <c r="C68" s="11" t="s">
        <v>115</v>
      </c>
      <c r="D68" s="11" t="s">
        <v>116</v>
      </c>
      <c r="E68" s="12" t="s">
        <v>117</v>
      </c>
      <c r="F68" s="11" t="s">
        <v>45</v>
      </c>
      <c r="G68" s="29">
        <v>3</v>
      </c>
      <c r="H68" s="13">
        <v>78.63</v>
      </c>
      <c r="I68" s="13">
        <f t="shared" si="4"/>
        <v>235.89</v>
      </c>
      <c r="J68" s="13">
        <f t="shared" si="5"/>
        <v>44.8191</v>
      </c>
    </row>
    <row r="69" spans="2:10" s="14" customFormat="1" ht="20.25" customHeight="1">
      <c r="B69" s="33" t="s">
        <v>165</v>
      </c>
      <c r="C69" s="34"/>
      <c r="D69" s="34"/>
      <c r="E69" s="35"/>
      <c r="F69" s="34"/>
      <c r="G69" s="34"/>
      <c r="H69" s="34"/>
      <c r="I69" s="17">
        <f>SUM(I47:I68)</f>
        <v>8763.3983</v>
      </c>
      <c r="J69" s="17">
        <f>SUM(J47:J68)</f>
        <v>1665.0456770000003</v>
      </c>
    </row>
  </sheetData>
  <sheetProtection/>
  <mergeCells count="1">
    <mergeCell ref="C3:D3"/>
  </mergeCells>
  <printOptions/>
  <pageMargins left="0.75" right="0.75" top="1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6"/>
  <sheetViews>
    <sheetView showGridLines="0" zoomScalePageLayoutView="0" workbookViewId="0" topLeftCell="A1">
      <selection activeCell="J11" sqref="J11"/>
    </sheetView>
  </sheetViews>
  <sheetFormatPr defaultColWidth="9.00390625" defaultRowHeight="12.75" customHeight="1"/>
  <cols>
    <col min="1" max="1" width="2.125" style="2" customWidth="1"/>
    <col min="2" max="2" width="24.875" style="3" customWidth="1"/>
    <col min="3" max="3" width="12.375" style="2" customWidth="1"/>
    <col min="4" max="4" width="12.125" style="2" customWidth="1"/>
    <col min="5" max="5" width="48.125" style="3" customWidth="1"/>
    <col min="6" max="6" width="4.50390625" style="2" customWidth="1"/>
    <col min="7" max="7" width="11.875" style="2" customWidth="1"/>
    <col min="8" max="16384" width="9.00390625" style="1" customWidth="1"/>
  </cols>
  <sheetData>
    <row r="1" spans="1:7" s="2" customFormat="1" ht="12" customHeight="1">
      <c r="A1" s="21"/>
      <c r="B1" s="5"/>
      <c r="C1" s="21"/>
      <c r="D1" s="21"/>
      <c r="E1" s="5"/>
      <c r="F1" s="21"/>
      <c r="G1" s="21"/>
    </row>
    <row r="2" spans="1:7" s="2" customFormat="1" ht="12" customHeight="1">
      <c r="A2" s="21"/>
      <c r="B2" s="5"/>
      <c r="C2" s="21"/>
      <c r="D2" s="21"/>
      <c r="E2" s="5"/>
      <c r="F2" s="21"/>
      <c r="G2" s="21"/>
    </row>
    <row r="3" spans="1:7" s="2" customFormat="1" ht="12" customHeight="1">
      <c r="A3" s="21"/>
      <c r="B3" s="23" t="s">
        <v>16</v>
      </c>
      <c r="C3" s="39" t="s">
        <v>17</v>
      </c>
      <c r="D3" s="39"/>
      <c r="E3" s="23" t="s">
        <v>18</v>
      </c>
      <c r="F3" s="24" t="s">
        <v>19</v>
      </c>
      <c r="G3" s="24" t="s">
        <v>20</v>
      </c>
    </row>
    <row r="4" spans="2:7" s="14" customFormat="1" ht="20.25" customHeight="1">
      <c r="B4" s="36" t="s">
        <v>23</v>
      </c>
      <c r="C4" s="15" t="s">
        <v>24</v>
      </c>
      <c r="D4" s="15" t="s">
        <v>25</v>
      </c>
      <c r="E4" s="16" t="s">
        <v>26</v>
      </c>
      <c r="F4" s="15" t="s">
        <v>27</v>
      </c>
      <c r="G4" s="37">
        <v>4</v>
      </c>
    </row>
    <row r="5" spans="2:7" s="10" customFormat="1" ht="20.25" customHeight="1">
      <c r="B5" s="31"/>
      <c r="C5" s="11"/>
      <c r="D5" s="11" t="s">
        <v>166</v>
      </c>
      <c r="E5" s="12" t="s">
        <v>167</v>
      </c>
      <c r="F5" s="11" t="s">
        <v>27</v>
      </c>
      <c r="G5" s="29">
        <v>1</v>
      </c>
    </row>
    <row r="6" spans="2:7" s="10" customFormat="1" ht="29.25" customHeight="1">
      <c r="B6" s="31"/>
      <c r="C6" s="11"/>
      <c r="D6" s="11" t="s">
        <v>168</v>
      </c>
      <c r="E6" s="12" t="s">
        <v>169</v>
      </c>
      <c r="F6" s="11" t="s">
        <v>27</v>
      </c>
      <c r="G6" s="29">
        <v>2</v>
      </c>
    </row>
    <row r="7" spans="2:7" s="10" customFormat="1" ht="15" customHeight="1">
      <c r="B7" s="31"/>
      <c r="C7" s="11"/>
      <c r="D7" s="11" t="s">
        <v>170</v>
      </c>
      <c r="E7" s="12" t="s">
        <v>171</v>
      </c>
      <c r="F7" s="11" t="s">
        <v>27</v>
      </c>
      <c r="G7" s="29">
        <v>1</v>
      </c>
    </row>
    <row r="8" spans="2:7" s="14" customFormat="1" ht="20.25" customHeight="1">
      <c r="B8" s="38"/>
      <c r="C8" s="15" t="s">
        <v>24</v>
      </c>
      <c r="D8" s="15" t="s">
        <v>28</v>
      </c>
      <c r="E8" s="16" t="s">
        <v>29</v>
      </c>
      <c r="F8" s="15" t="s">
        <v>30</v>
      </c>
      <c r="G8" s="37">
        <v>8</v>
      </c>
    </row>
    <row r="9" spans="2:7" s="10" customFormat="1" ht="15" customHeight="1">
      <c r="B9" s="31"/>
      <c r="C9" s="11"/>
      <c r="D9" s="11" t="s">
        <v>172</v>
      </c>
      <c r="E9" s="12" t="s">
        <v>173</v>
      </c>
      <c r="F9" s="11" t="s">
        <v>27</v>
      </c>
      <c r="G9" s="29">
        <v>1</v>
      </c>
    </row>
    <row r="10" spans="2:7" s="10" customFormat="1" ht="20.25" customHeight="1">
      <c r="B10" s="31"/>
      <c r="C10" s="11"/>
      <c r="D10" s="11" t="s">
        <v>174</v>
      </c>
      <c r="E10" s="12" t="s">
        <v>175</v>
      </c>
      <c r="F10" s="11" t="s">
        <v>176</v>
      </c>
      <c r="G10" s="29">
        <v>3</v>
      </c>
    </row>
    <row r="11" spans="2:7" s="10" customFormat="1" ht="20.25" customHeight="1">
      <c r="B11" s="31"/>
      <c r="C11" s="11"/>
      <c r="D11" s="11" t="s">
        <v>177</v>
      </c>
      <c r="E11" s="12" t="s">
        <v>178</v>
      </c>
      <c r="F11" s="11" t="s">
        <v>27</v>
      </c>
      <c r="G11" s="29">
        <v>1</v>
      </c>
    </row>
    <row r="12" spans="2:7" s="10" customFormat="1" ht="20.25" customHeight="1">
      <c r="B12" s="31"/>
      <c r="C12" s="11"/>
      <c r="D12" s="11" t="s">
        <v>179</v>
      </c>
      <c r="E12" s="12" t="s">
        <v>180</v>
      </c>
      <c r="F12" s="11" t="s">
        <v>176</v>
      </c>
      <c r="G12" s="29">
        <v>3</v>
      </c>
    </row>
    <row r="13" spans="2:7" s="14" customFormat="1" ht="20.25" customHeight="1">
      <c r="B13" s="38"/>
      <c r="C13" s="15" t="s">
        <v>24</v>
      </c>
      <c r="D13" s="15" t="s">
        <v>31</v>
      </c>
      <c r="E13" s="16" t="s">
        <v>32</v>
      </c>
      <c r="F13" s="15" t="s">
        <v>33</v>
      </c>
      <c r="G13" s="37">
        <v>9</v>
      </c>
    </row>
    <row r="14" spans="2:7" s="10" customFormat="1" ht="20.25" customHeight="1">
      <c r="B14" s="31"/>
      <c r="C14" s="11"/>
      <c r="D14" s="11" t="s">
        <v>31</v>
      </c>
      <c r="E14" s="12" t="s">
        <v>181</v>
      </c>
      <c r="F14" s="11" t="s">
        <v>182</v>
      </c>
      <c r="G14" s="29">
        <v>8</v>
      </c>
    </row>
    <row r="15" spans="2:7" s="10" customFormat="1" ht="20.25" customHeight="1">
      <c r="B15" s="32"/>
      <c r="C15" s="11"/>
      <c r="D15" s="11" t="s">
        <v>183</v>
      </c>
      <c r="E15" s="12" t="s">
        <v>181</v>
      </c>
      <c r="F15" s="11" t="s">
        <v>33</v>
      </c>
      <c r="G15" s="29">
        <v>1</v>
      </c>
    </row>
    <row r="16" spans="2:7" s="14" customFormat="1" ht="15" customHeight="1">
      <c r="B16" s="36" t="s">
        <v>34</v>
      </c>
      <c r="C16" s="15" t="s">
        <v>35</v>
      </c>
      <c r="D16" s="15" t="s">
        <v>36</v>
      </c>
      <c r="E16" s="16" t="s">
        <v>37</v>
      </c>
      <c r="F16" s="15" t="s">
        <v>38</v>
      </c>
      <c r="G16" s="37">
        <v>16.5</v>
      </c>
    </row>
    <row r="17" spans="2:7" s="10" customFormat="1" ht="15" customHeight="1">
      <c r="B17" s="31"/>
      <c r="C17" s="11"/>
      <c r="D17" s="11" t="s">
        <v>36</v>
      </c>
      <c r="E17" s="12" t="s">
        <v>184</v>
      </c>
      <c r="F17" s="11" t="s">
        <v>38</v>
      </c>
      <c r="G17" s="29">
        <v>16.5</v>
      </c>
    </row>
    <row r="18" spans="2:7" s="14" customFormat="1" ht="20.25" customHeight="1">
      <c r="B18" s="38"/>
      <c r="C18" s="15" t="s">
        <v>35</v>
      </c>
      <c r="D18" s="15" t="s">
        <v>39</v>
      </c>
      <c r="E18" s="16" t="s">
        <v>40</v>
      </c>
      <c r="F18" s="15" t="s">
        <v>27</v>
      </c>
      <c r="G18" s="37">
        <v>1</v>
      </c>
    </row>
    <row r="19" spans="2:7" s="10" customFormat="1" ht="20.25" customHeight="1">
      <c r="B19" s="31"/>
      <c r="C19" s="11"/>
      <c r="D19" s="11" t="s">
        <v>185</v>
      </c>
      <c r="E19" s="12" t="s">
        <v>186</v>
      </c>
      <c r="F19" s="11" t="s">
        <v>27</v>
      </c>
      <c r="G19" s="29">
        <v>1</v>
      </c>
    </row>
    <row r="20" spans="2:7" s="14" customFormat="1" ht="20.25" customHeight="1">
      <c r="B20" s="38"/>
      <c r="C20" s="15" t="s">
        <v>35</v>
      </c>
      <c r="D20" s="15" t="s">
        <v>41</v>
      </c>
      <c r="E20" s="16" t="s">
        <v>42</v>
      </c>
      <c r="F20" s="15" t="s">
        <v>27</v>
      </c>
      <c r="G20" s="37">
        <v>1</v>
      </c>
    </row>
    <row r="21" spans="2:7" s="10" customFormat="1" ht="20.25" customHeight="1">
      <c r="B21" s="31"/>
      <c r="C21" s="11"/>
      <c r="D21" s="11" t="s">
        <v>41</v>
      </c>
      <c r="E21" s="12" t="s">
        <v>187</v>
      </c>
      <c r="F21" s="11" t="s">
        <v>27</v>
      </c>
      <c r="G21" s="29">
        <v>1</v>
      </c>
    </row>
    <row r="22" spans="2:7" s="14" customFormat="1" ht="20.25" customHeight="1">
      <c r="B22" s="38"/>
      <c r="C22" s="15" t="s">
        <v>35</v>
      </c>
      <c r="D22" s="15" t="s">
        <v>43</v>
      </c>
      <c r="E22" s="16" t="s">
        <v>44</v>
      </c>
      <c r="F22" s="15" t="s">
        <v>45</v>
      </c>
      <c r="G22" s="37">
        <v>96</v>
      </c>
    </row>
    <row r="23" spans="2:7" s="10" customFormat="1" ht="20.25" customHeight="1">
      <c r="B23" s="31"/>
      <c r="C23" s="11"/>
      <c r="D23" s="11" t="s">
        <v>43</v>
      </c>
      <c r="E23" s="12" t="s">
        <v>188</v>
      </c>
      <c r="F23" s="11" t="s">
        <v>45</v>
      </c>
      <c r="G23" s="29">
        <v>96</v>
      </c>
    </row>
    <row r="24" spans="2:7" s="14" customFormat="1" ht="20.25" customHeight="1">
      <c r="B24" s="38"/>
      <c r="C24" s="15" t="s">
        <v>35</v>
      </c>
      <c r="D24" s="15" t="s">
        <v>46</v>
      </c>
      <c r="E24" s="16" t="s">
        <v>47</v>
      </c>
      <c r="F24" s="15" t="s">
        <v>45</v>
      </c>
      <c r="G24" s="37">
        <v>96</v>
      </c>
    </row>
    <row r="25" spans="2:7" s="10" customFormat="1" ht="29.25" customHeight="1">
      <c r="B25" s="31"/>
      <c r="C25" s="11"/>
      <c r="D25" s="11" t="s">
        <v>46</v>
      </c>
      <c r="E25" s="12" t="s">
        <v>189</v>
      </c>
      <c r="F25" s="11" t="s">
        <v>45</v>
      </c>
      <c r="G25" s="29">
        <v>96</v>
      </c>
    </row>
    <row r="26" spans="2:7" s="14" customFormat="1" ht="15" customHeight="1">
      <c r="B26" s="38"/>
      <c r="C26" s="15" t="s">
        <v>35</v>
      </c>
      <c r="D26" s="15" t="s">
        <v>48</v>
      </c>
      <c r="E26" s="16" t="s">
        <v>49</v>
      </c>
      <c r="F26" s="15" t="s">
        <v>50</v>
      </c>
      <c r="G26" s="37">
        <v>90.567</v>
      </c>
    </row>
    <row r="27" spans="2:7" s="10" customFormat="1" ht="20.25" customHeight="1">
      <c r="B27" s="31"/>
      <c r="C27" s="11"/>
      <c r="D27" s="11" t="s">
        <v>48</v>
      </c>
      <c r="E27" s="12" t="s">
        <v>164</v>
      </c>
      <c r="F27" s="11" t="s">
        <v>50</v>
      </c>
      <c r="G27" s="29">
        <v>3.5</v>
      </c>
    </row>
    <row r="28" spans="2:7" s="10" customFormat="1" ht="15" customHeight="1">
      <c r="B28" s="31"/>
      <c r="C28" s="11"/>
      <c r="D28" s="11" t="s">
        <v>190</v>
      </c>
      <c r="E28" s="12" t="s">
        <v>191</v>
      </c>
      <c r="F28" s="11" t="s">
        <v>50</v>
      </c>
      <c r="G28" s="29">
        <v>87.067</v>
      </c>
    </row>
    <row r="29" spans="2:7" s="14" customFormat="1" ht="15" customHeight="1">
      <c r="B29" s="38"/>
      <c r="C29" s="15" t="s">
        <v>35</v>
      </c>
      <c r="D29" s="15" t="s">
        <v>51</v>
      </c>
      <c r="E29" s="16" t="s">
        <v>52</v>
      </c>
      <c r="F29" s="15" t="s">
        <v>50</v>
      </c>
      <c r="G29" s="37">
        <v>87.267</v>
      </c>
    </row>
    <row r="30" spans="2:7" s="10" customFormat="1" ht="20.25" customHeight="1">
      <c r="B30" s="31"/>
      <c r="C30" s="11"/>
      <c r="D30" s="11" t="s">
        <v>51</v>
      </c>
      <c r="E30" s="12" t="s">
        <v>192</v>
      </c>
      <c r="F30" s="11" t="s">
        <v>50</v>
      </c>
      <c r="G30" s="29">
        <v>87.267</v>
      </c>
    </row>
    <row r="31" spans="2:7" s="14" customFormat="1" ht="15" customHeight="1">
      <c r="B31" s="38"/>
      <c r="C31" s="15" t="s">
        <v>35</v>
      </c>
      <c r="D31" s="15" t="s">
        <v>53</v>
      </c>
      <c r="E31" s="16" t="s">
        <v>54</v>
      </c>
      <c r="F31" s="15" t="s">
        <v>50</v>
      </c>
      <c r="G31" s="37">
        <v>57.367</v>
      </c>
    </row>
    <row r="32" spans="2:7" s="10" customFormat="1" ht="20.25" customHeight="1">
      <c r="B32" s="32"/>
      <c r="C32" s="11"/>
      <c r="D32" s="11" t="s">
        <v>53</v>
      </c>
      <c r="E32" s="12" t="s">
        <v>193</v>
      </c>
      <c r="F32" s="11" t="s">
        <v>50</v>
      </c>
      <c r="G32" s="29">
        <v>57.367</v>
      </c>
    </row>
    <row r="33" spans="2:7" s="14" customFormat="1" ht="20.25" customHeight="1">
      <c r="B33" s="36" t="s">
        <v>55</v>
      </c>
      <c r="C33" s="15" t="s">
        <v>56</v>
      </c>
      <c r="D33" s="15" t="s">
        <v>57</v>
      </c>
      <c r="E33" s="16" t="s">
        <v>58</v>
      </c>
      <c r="F33" s="15" t="s">
        <v>45</v>
      </c>
      <c r="G33" s="37">
        <v>8</v>
      </c>
    </row>
    <row r="34" spans="2:7" s="10" customFormat="1" ht="20.25" customHeight="1">
      <c r="B34" s="32"/>
      <c r="C34" s="11"/>
      <c r="D34" s="11" t="s">
        <v>57</v>
      </c>
      <c r="E34" s="12" t="s">
        <v>194</v>
      </c>
      <c r="F34" s="11" t="s">
        <v>45</v>
      </c>
      <c r="G34" s="29">
        <v>8</v>
      </c>
    </row>
    <row r="35" spans="2:7" s="14" customFormat="1" ht="20.25" customHeight="1">
      <c r="B35" s="36" t="s">
        <v>59</v>
      </c>
      <c r="C35" s="15" t="s">
        <v>60</v>
      </c>
      <c r="D35" s="15" t="s">
        <v>61</v>
      </c>
      <c r="E35" s="16" t="s">
        <v>62</v>
      </c>
      <c r="F35" s="15" t="s">
        <v>38</v>
      </c>
      <c r="G35" s="37">
        <v>0.54</v>
      </c>
    </row>
    <row r="36" spans="2:7" s="10" customFormat="1" ht="15" customHeight="1">
      <c r="B36" s="31"/>
      <c r="C36" s="11"/>
      <c r="D36" s="11" t="s">
        <v>61</v>
      </c>
      <c r="E36" s="12" t="s">
        <v>195</v>
      </c>
      <c r="F36" s="11" t="s">
        <v>38</v>
      </c>
      <c r="G36" s="29">
        <v>0.54</v>
      </c>
    </row>
    <row r="37" spans="2:7" s="14" customFormat="1" ht="15" customHeight="1">
      <c r="B37" s="38"/>
      <c r="C37" s="15" t="s">
        <v>60</v>
      </c>
      <c r="D37" s="15" t="s">
        <v>63</v>
      </c>
      <c r="E37" s="16" t="s">
        <v>64</v>
      </c>
      <c r="F37" s="15" t="s">
        <v>38</v>
      </c>
      <c r="G37" s="37">
        <v>5.52</v>
      </c>
    </row>
    <row r="38" spans="2:7" s="10" customFormat="1" ht="15" customHeight="1">
      <c r="B38" s="31"/>
      <c r="C38" s="11"/>
      <c r="D38" s="11" t="s">
        <v>63</v>
      </c>
      <c r="E38" s="12" t="s">
        <v>196</v>
      </c>
      <c r="F38" s="11" t="s">
        <v>38</v>
      </c>
      <c r="G38" s="29">
        <v>5.52</v>
      </c>
    </row>
    <row r="39" spans="2:7" s="14" customFormat="1" ht="15" customHeight="1">
      <c r="B39" s="38"/>
      <c r="C39" s="15" t="s">
        <v>60</v>
      </c>
      <c r="D39" s="15" t="s">
        <v>65</v>
      </c>
      <c r="E39" s="16" t="s">
        <v>66</v>
      </c>
      <c r="F39" s="15" t="s">
        <v>38</v>
      </c>
      <c r="G39" s="37">
        <v>2.5</v>
      </c>
    </row>
    <row r="40" spans="2:7" s="10" customFormat="1" ht="15" customHeight="1">
      <c r="B40" s="31"/>
      <c r="C40" s="11"/>
      <c r="D40" s="11" t="s">
        <v>197</v>
      </c>
      <c r="E40" s="12" t="s">
        <v>198</v>
      </c>
      <c r="F40" s="11" t="s">
        <v>38</v>
      </c>
      <c r="G40" s="29">
        <v>2.5</v>
      </c>
    </row>
    <row r="41" spans="2:7" s="14" customFormat="1" ht="15" customHeight="1">
      <c r="B41" s="38"/>
      <c r="C41" s="15" t="s">
        <v>60</v>
      </c>
      <c r="D41" s="15" t="s">
        <v>67</v>
      </c>
      <c r="E41" s="16" t="s">
        <v>68</v>
      </c>
      <c r="F41" s="15" t="s">
        <v>38</v>
      </c>
      <c r="G41" s="37">
        <v>3.11</v>
      </c>
    </row>
    <row r="42" spans="2:7" s="10" customFormat="1" ht="15" customHeight="1">
      <c r="B42" s="31"/>
      <c r="C42" s="11"/>
      <c r="D42" s="11" t="s">
        <v>199</v>
      </c>
      <c r="E42" s="12" t="s">
        <v>200</v>
      </c>
      <c r="F42" s="11" t="s">
        <v>38</v>
      </c>
      <c r="G42" s="29">
        <v>3.11</v>
      </c>
    </row>
    <row r="43" spans="2:7" s="14" customFormat="1" ht="20.25" customHeight="1">
      <c r="B43" s="38"/>
      <c r="C43" s="15" t="s">
        <v>60</v>
      </c>
      <c r="D43" s="15" t="s">
        <v>69</v>
      </c>
      <c r="E43" s="16" t="s">
        <v>70</v>
      </c>
      <c r="F43" s="15" t="s">
        <v>45</v>
      </c>
      <c r="G43" s="37">
        <v>96</v>
      </c>
    </row>
    <row r="44" spans="2:7" s="10" customFormat="1" ht="20.25" customHeight="1">
      <c r="B44" s="32"/>
      <c r="C44" s="11"/>
      <c r="D44" s="11" t="s">
        <v>69</v>
      </c>
      <c r="E44" s="12" t="s">
        <v>201</v>
      </c>
      <c r="F44" s="11" t="s">
        <v>45</v>
      </c>
      <c r="G44" s="29">
        <v>96</v>
      </c>
    </row>
    <row r="45" spans="2:7" s="14" customFormat="1" ht="20.25" customHeight="1">
      <c r="B45" s="36" t="s">
        <v>71</v>
      </c>
      <c r="C45" s="15" t="s">
        <v>72</v>
      </c>
      <c r="D45" s="15" t="s">
        <v>73</v>
      </c>
      <c r="E45" s="16" t="s">
        <v>74</v>
      </c>
      <c r="F45" s="15" t="s">
        <v>27</v>
      </c>
      <c r="G45" s="37">
        <v>6</v>
      </c>
    </row>
    <row r="46" spans="2:7" s="10" customFormat="1" ht="20.25" customHeight="1">
      <c r="B46" s="31"/>
      <c r="C46" s="11"/>
      <c r="D46" s="11" t="s">
        <v>73</v>
      </c>
      <c r="E46" s="12" t="s">
        <v>202</v>
      </c>
      <c r="F46" s="11" t="s">
        <v>27</v>
      </c>
      <c r="G46" s="29">
        <v>6</v>
      </c>
    </row>
    <row r="47" spans="2:7" s="14" customFormat="1" ht="20.25" customHeight="1">
      <c r="B47" s="38"/>
      <c r="C47" s="15" t="s">
        <v>72</v>
      </c>
      <c r="D47" s="15" t="s">
        <v>75</v>
      </c>
      <c r="E47" s="16" t="s">
        <v>76</v>
      </c>
      <c r="F47" s="15" t="s">
        <v>27</v>
      </c>
      <c r="G47" s="37">
        <v>6</v>
      </c>
    </row>
    <row r="48" spans="2:7" s="10" customFormat="1" ht="20.25" customHeight="1">
      <c r="B48" s="31"/>
      <c r="C48" s="11"/>
      <c r="D48" s="11" t="s">
        <v>75</v>
      </c>
      <c r="E48" s="12" t="s">
        <v>203</v>
      </c>
      <c r="F48" s="11" t="s">
        <v>27</v>
      </c>
      <c r="G48" s="29">
        <v>6</v>
      </c>
    </row>
    <row r="49" spans="2:7" s="14" customFormat="1" ht="20.25" customHeight="1">
      <c r="B49" s="38"/>
      <c r="C49" s="15" t="s">
        <v>72</v>
      </c>
      <c r="D49" s="15" t="s">
        <v>77</v>
      </c>
      <c r="E49" s="16" t="s">
        <v>78</v>
      </c>
      <c r="F49" s="15" t="s">
        <v>27</v>
      </c>
      <c r="G49" s="37">
        <v>6</v>
      </c>
    </row>
    <row r="50" spans="2:7" s="10" customFormat="1" ht="20.25" customHeight="1">
      <c r="B50" s="32"/>
      <c r="C50" s="11"/>
      <c r="D50" s="11" t="s">
        <v>77</v>
      </c>
      <c r="E50" s="12" t="s">
        <v>204</v>
      </c>
      <c r="F50" s="11" t="s">
        <v>27</v>
      </c>
      <c r="G50" s="29">
        <v>6</v>
      </c>
    </row>
    <row r="51" spans="2:7" s="14" customFormat="1" ht="20.25" customHeight="1">
      <c r="B51" s="36" t="s">
        <v>79</v>
      </c>
      <c r="C51" s="15" t="s">
        <v>80</v>
      </c>
      <c r="D51" s="15" t="s">
        <v>61</v>
      </c>
      <c r="E51" s="16" t="s">
        <v>81</v>
      </c>
      <c r="F51" s="15" t="s">
        <v>38</v>
      </c>
      <c r="G51" s="37">
        <v>706.5</v>
      </c>
    </row>
    <row r="52" spans="2:7" s="10" customFormat="1" ht="15" customHeight="1">
      <c r="B52" s="31"/>
      <c r="C52" s="11"/>
      <c r="D52" s="11" t="s">
        <v>61</v>
      </c>
      <c r="E52" s="12" t="s">
        <v>195</v>
      </c>
      <c r="F52" s="11" t="s">
        <v>38</v>
      </c>
      <c r="G52" s="29">
        <v>706.5</v>
      </c>
    </row>
    <row r="53" spans="2:7" s="14" customFormat="1" ht="15" customHeight="1">
      <c r="B53" s="38"/>
      <c r="C53" s="15" t="s">
        <v>80</v>
      </c>
      <c r="D53" s="15" t="s">
        <v>82</v>
      </c>
      <c r="E53" s="16" t="s">
        <v>83</v>
      </c>
      <c r="F53" s="15" t="s">
        <v>38</v>
      </c>
      <c r="G53" s="37">
        <v>162.5</v>
      </c>
    </row>
    <row r="54" spans="2:7" s="10" customFormat="1" ht="15" customHeight="1">
      <c r="B54" s="31"/>
      <c r="C54" s="11"/>
      <c r="D54" s="11" t="s">
        <v>205</v>
      </c>
      <c r="E54" s="12" t="s">
        <v>206</v>
      </c>
      <c r="F54" s="11" t="s">
        <v>38</v>
      </c>
      <c r="G54" s="29">
        <v>162.5</v>
      </c>
    </row>
    <row r="55" spans="2:7" s="14" customFormat="1" ht="15" customHeight="1">
      <c r="B55" s="38"/>
      <c r="C55" s="15" t="s">
        <v>80</v>
      </c>
      <c r="D55" s="15" t="s">
        <v>84</v>
      </c>
      <c r="E55" s="16" t="s">
        <v>85</v>
      </c>
      <c r="F55" s="15" t="s">
        <v>38</v>
      </c>
      <c r="G55" s="37">
        <v>815</v>
      </c>
    </row>
    <row r="56" spans="2:7" s="10" customFormat="1" ht="15" customHeight="1">
      <c r="B56" s="31"/>
      <c r="C56" s="11"/>
      <c r="D56" s="11" t="s">
        <v>207</v>
      </c>
      <c r="E56" s="12" t="s">
        <v>208</v>
      </c>
      <c r="F56" s="11" t="s">
        <v>38</v>
      </c>
      <c r="G56" s="29">
        <v>815</v>
      </c>
    </row>
    <row r="57" spans="2:7" s="14" customFormat="1" ht="15" customHeight="1">
      <c r="B57" s="38"/>
      <c r="C57" s="15" t="s">
        <v>80</v>
      </c>
      <c r="D57" s="15" t="s">
        <v>86</v>
      </c>
      <c r="E57" s="16" t="s">
        <v>87</v>
      </c>
      <c r="F57" s="15" t="s">
        <v>38</v>
      </c>
      <c r="G57" s="37">
        <v>950</v>
      </c>
    </row>
    <row r="58" spans="2:7" s="10" customFormat="1" ht="15" customHeight="1">
      <c r="B58" s="31"/>
      <c r="C58" s="11"/>
      <c r="D58" s="11" t="s">
        <v>209</v>
      </c>
      <c r="E58" s="12" t="s">
        <v>210</v>
      </c>
      <c r="F58" s="11" t="s">
        <v>38</v>
      </c>
      <c r="G58" s="29">
        <v>950</v>
      </c>
    </row>
    <row r="59" spans="2:7" s="14" customFormat="1" ht="15" customHeight="1">
      <c r="B59" s="38"/>
      <c r="C59" s="15" t="s">
        <v>80</v>
      </c>
      <c r="D59" s="15" t="s">
        <v>88</v>
      </c>
      <c r="E59" s="16" t="s">
        <v>89</v>
      </c>
      <c r="F59" s="15" t="s">
        <v>38</v>
      </c>
      <c r="G59" s="37">
        <v>815</v>
      </c>
    </row>
    <row r="60" spans="2:7" s="10" customFormat="1" ht="15" customHeight="1">
      <c r="B60" s="31"/>
      <c r="C60" s="11"/>
      <c r="D60" s="11" t="s">
        <v>211</v>
      </c>
      <c r="E60" s="12" t="s">
        <v>212</v>
      </c>
      <c r="F60" s="11" t="s">
        <v>38</v>
      </c>
      <c r="G60" s="29">
        <v>815</v>
      </c>
    </row>
    <row r="61" spans="2:7" s="14" customFormat="1" ht="20.25" customHeight="1">
      <c r="B61" s="38"/>
      <c r="C61" s="15" t="s">
        <v>80</v>
      </c>
      <c r="D61" s="15" t="s">
        <v>90</v>
      </c>
      <c r="E61" s="16" t="s">
        <v>91</v>
      </c>
      <c r="F61" s="15" t="s">
        <v>45</v>
      </c>
      <c r="G61" s="37">
        <v>1079.296</v>
      </c>
    </row>
    <row r="62" spans="2:7" s="10" customFormat="1" ht="20.25" customHeight="1">
      <c r="B62" s="31"/>
      <c r="C62" s="11"/>
      <c r="D62" s="11" t="s">
        <v>213</v>
      </c>
      <c r="E62" s="12" t="s">
        <v>214</v>
      </c>
      <c r="F62" s="11" t="s">
        <v>45</v>
      </c>
      <c r="G62" s="29">
        <v>1079.296</v>
      </c>
    </row>
    <row r="63" spans="2:7" s="14" customFormat="1" ht="20.25" customHeight="1">
      <c r="B63" s="38"/>
      <c r="C63" s="15" t="s">
        <v>80</v>
      </c>
      <c r="D63" s="15" t="s">
        <v>92</v>
      </c>
      <c r="E63" s="16" t="s">
        <v>93</v>
      </c>
      <c r="F63" s="15" t="s">
        <v>45</v>
      </c>
      <c r="G63" s="37">
        <v>1260</v>
      </c>
    </row>
    <row r="64" spans="2:7" s="10" customFormat="1" ht="20.25" customHeight="1">
      <c r="B64" s="31"/>
      <c r="C64" s="11"/>
      <c r="D64" s="11" t="s">
        <v>215</v>
      </c>
      <c r="E64" s="12" t="s">
        <v>216</v>
      </c>
      <c r="F64" s="11" t="s">
        <v>45</v>
      </c>
      <c r="G64" s="29">
        <v>1260</v>
      </c>
    </row>
    <row r="65" spans="2:7" s="14" customFormat="1" ht="20.25" customHeight="1">
      <c r="B65" s="38"/>
      <c r="C65" s="15" t="s">
        <v>80</v>
      </c>
      <c r="D65" s="15" t="s">
        <v>94</v>
      </c>
      <c r="E65" s="16" t="s">
        <v>95</v>
      </c>
      <c r="F65" s="15" t="s">
        <v>45</v>
      </c>
      <c r="G65" s="37">
        <v>1260</v>
      </c>
    </row>
    <row r="66" spans="2:7" s="10" customFormat="1" ht="20.25" customHeight="1">
      <c r="B66" s="32"/>
      <c r="C66" s="11"/>
      <c r="D66" s="11" t="s">
        <v>217</v>
      </c>
      <c r="E66" s="12" t="s">
        <v>218</v>
      </c>
      <c r="F66" s="11" t="s">
        <v>45</v>
      </c>
      <c r="G66" s="29">
        <v>1260</v>
      </c>
    </row>
    <row r="67" spans="2:7" s="14" customFormat="1" ht="29.25" customHeight="1">
      <c r="B67" s="36" t="s">
        <v>96</v>
      </c>
      <c r="C67" s="15" t="s">
        <v>97</v>
      </c>
      <c r="D67" s="15" t="s">
        <v>98</v>
      </c>
      <c r="E67" s="16" t="s">
        <v>99</v>
      </c>
      <c r="F67" s="15" t="s">
        <v>27</v>
      </c>
      <c r="G67" s="37">
        <v>1</v>
      </c>
    </row>
    <row r="68" spans="2:7" s="10" customFormat="1" ht="20.25" customHeight="1">
      <c r="B68" s="31"/>
      <c r="C68" s="11"/>
      <c r="D68" s="11" t="s">
        <v>98</v>
      </c>
      <c r="E68" s="12" t="s">
        <v>219</v>
      </c>
      <c r="F68" s="11" t="s">
        <v>27</v>
      </c>
      <c r="G68" s="29">
        <v>1</v>
      </c>
    </row>
    <row r="69" spans="2:7" s="14" customFormat="1" ht="20.25" customHeight="1">
      <c r="B69" s="38"/>
      <c r="C69" s="15" t="s">
        <v>97</v>
      </c>
      <c r="D69" s="15" t="s">
        <v>100</v>
      </c>
      <c r="E69" s="16" t="s">
        <v>101</v>
      </c>
      <c r="F69" s="15" t="s">
        <v>27</v>
      </c>
      <c r="G69" s="37">
        <v>1</v>
      </c>
    </row>
    <row r="70" spans="2:7" s="10" customFormat="1" ht="11.25" customHeight="1">
      <c r="B70" s="31"/>
      <c r="C70" s="11"/>
      <c r="D70" s="11" t="s">
        <v>220</v>
      </c>
      <c r="E70" s="12" t="s">
        <v>221</v>
      </c>
      <c r="F70" s="11" t="s">
        <v>27</v>
      </c>
      <c r="G70" s="29">
        <v>1</v>
      </c>
    </row>
    <row r="71" spans="2:7" s="14" customFormat="1" ht="11.25" customHeight="1">
      <c r="B71" s="38"/>
      <c r="C71" s="15" t="s">
        <v>97</v>
      </c>
      <c r="D71" s="15" t="s">
        <v>102</v>
      </c>
      <c r="E71" s="16" t="s">
        <v>103</v>
      </c>
      <c r="F71" s="15" t="s">
        <v>27</v>
      </c>
      <c r="G71" s="37">
        <v>6</v>
      </c>
    </row>
    <row r="72" spans="2:7" s="10" customFormat="1" ht="11.25" customHeight="1">
      <c r="B72" s="31"/>
      <c r="C72" s="11"/>
      <c r="D72" s="11" t="s">
        <v>102</v>
      </c>
      <c r="E72" s="12" t="s">
        <v>222</v>
      </c>
      <c r="F72" s="11" t="s">
        <v>27</v>
      </c>
      <c r="G72" s="29">
        <v>6</v>
      </c>
    </row>
    <row r="73" spans="2:7" s="14" customFormat="1" ht="11.25" customHeight="1">
      <c r="B73" s="38"/>
      <c r="C73" s="15" t="s">
        <v>97</v>
      </c>
      <c r="D73" s="15" t="s">
        <v>104</v>
      </c>
      <c r="E73" s="16" t="s">
        <v>105</v>
      </c>
      <c r="F73" s="15" t="s">
        <v>27</v>
      </c>
      <c r="G73" s="37">
        <v>6</v>
      </c>
    </row>
    <row r="74" spans="2:7" s="10" customFormat="1" ht="11.25" customHeight="1">
      <c r="B74" s="31"/>
      <c r="C74" s="11"/>
      <c r="D74" s="11" t="s">
        <v>223</v>
      </c>
      <c r="E74" s="12" t="s">
        <v>224</v>
      </c>
      <c r="F74" s="11" t="s">
        <v>27</v>
      </c>
      <c r="G74" s="29">
        <v>6</v>
      </c>
    </row>
    <row r="75" spans="2:7" s="14" customFormat="1" ht="11.25" customHeight="1">
      <c r="B75" s="38"/>
      <c r="C75" s="15" t="s">
        <v>97</v>
      </c>
      <c r="D75" s="15" t="s">
        <v>106</v>
      </c>
      <c r="E75" s="16" t="s">
        <v>107</v>
      </c>
      <c r="F75" s="15" t="s">
        <v>27</v>
      </c>
      <c r="G75" s="37">
        <v>3</v>
      </c>
    </row>
    <row r="76" spans="2:7" s="10" customFormat="1" ht="11.25" customHeight="1">
      <c r="B76" s="31"/>
      <c r="C76" s="11"/>
      <c r="D76" s="11" t="s">
        <v>106</v>
      </c>
      <c r="E76" s="12" t="s">
        <v>225</v>
      </c>
      <c r="F76" s="11" t="s">
        <v>27</v>
      </c>
      <c r="G76" s="29">
        <v>3</v>
      </c>
    </row>
    <row r="77" spans="2:7" s="14" customFormat="1" ht="11.25" customHeight="1">
      <c r="B77" s="38"/>
      <c r="C77" s="15" t="s">
        <v>97</v>
      </c>
      <c r="D77" s="15" t="s">
        <v>108</v>
      </c>
      <c r="E77" s="16" t="s">
        <v>109</v>
      </c>
      <c r="F77" s="15" t="s">
        <v>27</v>
      </c>
      <c r="G77" s="37">
        <v>3</v>
      </c>
    </row>
    <row r="78" spans="2:7" s="10" customFormat="1" ht="11.25" customHeight="1">
      <c r="B78" s="31"/>
      <c r="C78" s="11"/>
      <c r="D78" s="11" t="s">
        <v>108</v>
      </c>
      <c r="E78" s="12" t="s">
        <v>226</v>
      </c>
      <c r="F78" s="11"/>
      <c r="G78" s="29">
        <v>3</v>
      </c>
    </row>
    <row r="79" spans="2:7" s="14" customFormat="1" ht="11.25" customHeight="1">
      <c r="B79" s="38"/>
      <c r="C79" s="15" t="s">
        <v>97</v>
      </c>
      <c r="D79" s="15" t="s">
        <v>110</v>
      </c>
      <c r="E79" s="16" t="s">
        <v>111</v>
      </c>
      <c r="F79" s="15" t="s">
        <v>27</v>
      </c>
      <c r="G79" s="37">
        <v>1</v>
      </c>
    </row>
    <row r="80" spans="2:7" s="10" customFormat="1" ht="11.25" customHeight="1">
      <c r="B80" s="31"/>
      <c r="C80" s="11"/>
      <c r="D80" s="11" t="s">
        <v>110</v>
      </c>
      <c r="E80" s="12" t="s">
        <v>227</v>
      </c>
      <c r="F80" s="11" t="s">
        <v>27</v>
      </c>
      <c r="G80" s="29">
        <v>1</v>
      </c>
    </row>
    <row r="81" spans="2:7" s="14" customFormat="1" ht="11.25" customHeight="1">
      <c r="B81" s="38"/>
      <c r="C81" s="15" t="s">
        <v>97</v>
      </c>
      <c r="D81" s="15" t="s">
        <v>112</v>
      </c>
      <c r="E81" s="16" t="s">
        <v>113</v>
      </c>
      <c r="F81" s="15" t="s">
        <v>27</v>
      </c>
      <c r="G81" s="37">
        <v>1</v>
      </c>
    </row>
    <row r="82" spans="2:7" s="10" customFormat="1" ht="11.25" customHeight="1">
      <c r="B82" s="32"/>
      <c r="C82" s="11"/>
      <c r="D82" s="11" t="s">
        <v>112</v>
      </c>
      <c r="E82" s="12" t="s">
        <v>228</v>
      </c>
      <c r="F82" s="11" t="s">
        <v>27</v>
      </c>
      <c r="G82" s="29">
        <v>1</v>
      </c>
    </row>
    <row r="83" spans="2:7" s="14" customFormat="1" ht="11.25" customHeight="1">
      <c r="B83" s="36" t="s">
        <v>114</v>
      </c>
      <c r="C83" s="15" t="s">
        <v>115</v>
      </c>
      <c r="D83" s="15" t="s">
        <v>116</v>
      </c>
      <c r="E83" s="16" t="s">
        <v>117</v>
      </c>
      <c r="F83" s="15" t="s">
        <v>45</v>
      </c>
      <c r="G83" s="37">
        <v>3</v>
      </c>
    </row>
    <row r="84" spans="2:7" s="10" customFormat="1" ht="11.25" customHeight="1">
      <c r="B84" s="32"/>
      <c r="C84" s="11"/>
      <c r="D84" s="11" t="s">
        <v>116</v>
      </c>
      <c r="E84" s="12" t="s">
        <v>229</v>
      </c>
      <c r="F84" s="11" t="s">
        <v>45</v>
      </c>
      <c r="G84" s="29">
        <v>3</v>
      </c>
    </row>
    <row r="85" spans="2:7" s="14" customFormat="1" ht="11.25" customHeight="1">
      <c r="B85" s="36" t="s">
        <v>118</v>
      </c>
      <c r="C85" s="15" t="s">
        <v>119</v>
      </c>
      <c r="D85" s="15" t="s">
        <v>120</v>
      </c>
      <c r="E85" s="16" t="s">
        <v>121</v>
      </c>
      <c r="F85" s="15" t="s">
        <v>45</v>
      </c>
      <c r="G85" s="37">
        <v>96</v>
      </c>
    </row>
    <row r="86" spans="2:7" s="10" customFormat="1" ht="11.25" customHeight="1">
      <c r="B86" s="31"/>
      <c r="C86" s="11"/>
      <c r="D86" s="11" t="s">
        <v>120</v>
      </c>
      <c r="E86" s="12" t="s">
        <v>230</v>
      </c>
      <c r="F86" s="11" t="s">
        <v>45</v>
      </c>
      <c r="G86" s="29">
        <v>96</v>
      </c>
    </row>
    <row r="87" spans="2:7" s="14" customFormat="1" ht="11.25" customHeight="1">
      <c r="B87" s="38"/>
      <c r="C87" s="15" t="s">
        <v>119</v>
      </c>
      <c r="D87" s="15" t="s">
        <v>122</v>
      </c>
      <c r="E87" s="16" t="s">
        <v>123</v>
      </c>
      <c r="F87" s="15" t="s">
        <v>45</v>
      </c>
      <c r="G87" s="37">
        <v>96</v>
      </c>
    </row>
    <row r="88" spans="2:7" s="10" customFormat="1" ht="11.25" customHeight="1">
      <c r="B88" s="32"/>
      <c r="C88" s="11"/>
      <c r="D88" s="11" t="s">
        <v>122</v>
      </c>
      <c r="E88" s="12" t="s">
        <v>231</v>
      </c>
      <c r="F88" s="11" t="s">
        <v>45</v>
      </c>
      <c r="G88" s="29">
        <v>96</v>
      </c>
    </row>
    <row r="89" spans="2:7" s="14" customFormat="1" ht="11.25" customHeight="1">
      <c r="B89" s="36" t="s">
        <v>124</v>
      </c>
      <c r="C89" s="15" t="s">
        <v>125</v>
      </c>
      <c r="D89" s="15" t="s">
        <v>126</v>
      </c>
      <c r="E89" s="16" t="s">
        <v>127</v>
      </c>
      <c r="F89" s="15" t="s">
        <v>45</v>
      </c>
      <c r="G89" s="37">
        <v>1063.9</v>
      </c>
    </row>
    <row r="90" spans="2:7" s="10" customFormat="1" ht="11.25" customHeight="1">
      <c r="B90" s="31"/>
      <c r="C90" s="11"/>
      <c r="D90" s="11" t="s">
        <v>126</v>
      </c>
      <c r="E90" s="12" t="s">
        <v>232</v>
      </c>
      <c r="F90" s="11" t="s">
        <v>45</v>
      </c>
      <c r="G90" s="29">
        <v>1063.9</v>
      </c>
    </row>
    <row r="91" spans="2:7" s="14" customFormat="1" ht="11.25" customHeight="1">
      <c r="B91" s="38"/>
      <c r="C91" s="15" t="s">
        <v>125</v>
      </c>
      <c r="D91" s="15" t="s">
        <v>128</v>
      </c>
      <c r="E91" s="16" t="s">
        <v>129</v>
      </c>
      <c r="F91" s="15" t="s">
        <v>45</v>
      </c>
      <c r="G91" s="37">
        <v>825.4</v>
      </c>
    </row>
    <row r="92" spans="2:7" s="10" customFormat="1" ht="11.25" customHeight="1">
      <c r="B92" s="31"/>
      <c r="C92" s="11"/>
      <c r="D92" s="11" t="s">
        <v>233</v>
      </c>
      <c r="E92" s="12" t="s">
        <v>234</v>
      </c>
      <c r="F92" s="11" t="s">
        <v>45</v>
      </c>
      <c r="G92" s="29">
        <v>825.4</v>
      </c>
    </row>
    <row r="93" spans="2:7" s="14" customFormat="1" ht="11.25" customHeight="1">
      <c r="B93" s="38"/>
      <c r="C93" s="15" t="s">
        <v>125</v>
      </c>
      <c r="D93" s="15" t="s">
        <v>130</v>
      </c>
      <c r="E93" s="16" t="s">
        <v>131</v>
      </c>
      <c r="F93" s="15" t="s">
        <v>38</v>
      </c>
      <c r="G93" s="37">
        <v>27.5</v>
      </c>
    </row>
    <row r="94" spans="2:7" s="10" customFormat="1" ht="11.25" customHeight="1">
      <c r="B94" s="31"/>
      <c r="C94" s="11"/>
      <c r="D94" s="11" t="s">
        <v>235</v>
      </c>
      <c r="E94" s="12" t="s">
        <v>236</v>
      </c>
      <c r="F94" s="11" t="s">
        <v>38</v>
      </c>
      <c r="G94" s="29">
        <v>27.5</v>
      </c>
    </row>
    <row r="95" spans="2:7" s="14" customFormat="1" ht="11.25" customHeight="1">
      <c r="B95" s="38"/>
      <c r="C95" s="15" t="s">
        <v>125</v>
      </c>
      <c r="D95" s="15" t="s">
        <v>132</v>
      </c>
      <c r="E95" s="16" t="s">
        <v>133</v>
      </c>
      <c r="F95" s="15" t="s">
        <v>45</v>
      </c>
      <c r="G95" s="37">
        <v>1018</v>
      </c>
    </row>
    <row r="96" spans="2:7" s="10" customFormat="1" ht="11.25" customHeight="1">
      <c r="B96" s="31"/>
      <c r="C96" s="11"/>
      <c r="D96" s="11" t="s">
        <v>237</v>
      </c>
      <c r="E96" s="12" t="s">
        <v>238</v>
      </c>
      <c r="F96" s="11" t="s">
        <v>45</v>
      </c>
      <c r="G96" s="29">
        <v>1018</v>
      </c>
    </row>
    <row r="97" spans="2:7" s="14" customFormat="1" ht="11.25" customHeight="1">
      <c r="B97" s="38"/>
      <c r="C97" s="15" t="s">
        <v>125</v>
      </c>
      <c r="D97" s="15" t="s">
        <v>134</v>
      </c>
      <c r="E97" s="16" t="s">
        <v>135</v>
      </c>
      <c r="F97" s="15" t="s">
        <v>45</v>
      </c>
      <c r="G97" s="37">
        <v>1018</v>
      </c>
    </row>
    <row r="98" spans="2:7" s="10" customFormat="1" ht="11.25" customHeight="1">
      <c r="B98" s="31"/>
      <c r="C98" s="11"/>
      <c r="D98" s="11" t="s">
        <v>239</v>
      </c>
      <c r="E98" s="12" t="s">
        <v>240</v>
      </c>
      <c r="F98" s="11" t="s">
        <v>45</v>
      </c>
      <c r="G98" s="29">
        <v>1018</v>
      </c>
    </row>
    <row r="99" spans="2:7" s="14" customFormat="1" ht="11.25" customHeight="1">
      <c r="B99" s="38"/>
      <c r="C99" s="15" t="s">
        <v>125</v>
      </c>
      <c r="D99" s="15" t="s">
        <v>136</v>
      </c>
      <c r="E99" s="16" t="s">
        <v>137</v>
      </c>
      <c r="F99" s="15" t="s">
        <v>45</v>
      </c>
      <c r="G99" s="37">
        <v>805</v>
      </c>
    </row>
    <row r="100" spans="2:7" s="10" customFormat="1" ht="11.25" customHeight="1">
      <c r="B100" s="31"/>
      <c r="C100" s="11"/>
      <c r="D100" s="11" t="s">
        <v>136</v>
      </c>
      <c r="E100" s="12" t="s">
        <v>241</v>
      </c>
      <c r="F100" s="11" t="s">
        <v>45</v>
      </c>
      <c r="G100" s="29">
        <v>805</v>
      </c>
    </row>
    <row r="101" spans="2:7" s="14" customFormat="1" ht="11.25" customHeight="1">
      <c r="B101" s="38"/>
      <c r="C101" s="15" t="s">
        <v>125</v>
      </c>
      <c r="D101" s="15" t="s">
        <v>138</v>
      </c>
      <c r="E101" s="16" t="s">
        <v>139</v>
      </c>
      <c r="F101" s="15" t="s">
        <v>45</v>
      </c>
      <c r="G101" s="37">
        <v>213</v>
      </c>
    </row>
    <row r="102" spans="2:7" s="10" customFormat="1" ht="11.25" customHeight="1">
      <c r="B102" s="31"/>
      <c r="C102" s="11"/>
      <c r="D102" s="11" t="s">
        <v>138</v>
      </c>
      <c r="E102" s="12" t="s">
        <v>242</v>
      </c>
      <c r="F102" s="11" t="s">
        <v>45</v>
      </c>
      <c r="G102" s="29">
        <v>213</v>
      </c>
    </row>
    <row r="103" spans="2:7" s="14" customFormat="1" ht="11.25" customHeight="1">
      <c r="B103" s="38"/>
      <c r="C103" s="15" t="s">
        <v>125</v>
      </c>
      <c r="D103" s="15" t="s">
        <v>122</v>
      </c>
      <c r="E103" s="16" t="s">
        <v>123</v>
      </c>
      <c r="F103" s="15" t="s">
        <v>45</v>
      </c>
      <c r="G103" s="37">
        <v>21</v>
      </c>
    </row>
    <row r="104" spans="2:7" s="10" customFormat="1" ht="11.25" customHeight="1">
      <c r="B104" s="31"/>
      <c r="C104" s="11"/>
      <c r="D104" s="11" t="s">
        <v>122</v>
      </c>
      <c r="E104" s="12" t="s">
        <v>231</v>
      </c>
      <c r="F104" s="11" t="s">
        <v>45</v>
      </c>
      <c r="G104" s="29">
        <v>21</v>
      </c>
    </row>
    <row r="105" spans="2:7" s="14" customFormat="1" ht="11.25" customHeight="1">
      <c r="B105" s="38"/>
      <c r="C105" s="15" t="s">
        <v>125</v>
      </c>
      <c r="D105" s="15" t="s">
        <v>140</v>
      </c>
      <c r="E105" s="16" t="s">
        <v>141</v>
      </c>
      <c r="F105" s="15" t="s">
        <v>27</v>
      </c>
      <c r="G105" s="37">
        <v>5</v>
      </c>
    </row>
    <row r="106" spans="2:7" s="10" customFormat="1" ht="11.25" customHeight="1">
      <c r="B106" s="31"/>
      <c r="C106" s="11"/>
      <c r="D106" s="11" t="s">
        <v>243</v>
      </c>
      <c r="E106" s="12" t="s">
        <v>244</v>
      </c>
      <c r="F106" s="11" t="s">
        <v>27</v>
      </c>
      <c r="G106" s="29">
        <v>5</v>
      </c>
    </row>
    <row r="107" spans="2:7" s="14" customFormat="1" ht="11.25" customHeight="1">
      <c r="B107" s="38"/>
      <c r="C107" s="15" t="s">
        <v>125</v>
      </c>
      <c r="D107" s="15" t="s">
        <v>142</v>
      </c>
      <c r="E107" s="16" t="s">
        <v>143</v>
      </c>
      <c r="F107" s="15" t="s">
        <v>144</v>
      </c>
      <c r="G107" s="37">
        <v>54</v>
      </c>
    </row>
    <row r="108" spans="2:7" s="10" customFormat="1" ht="11.25" customHeight="1">
      <c r="B108" s="31"/>
      <c r="C108" s="11"/>
      <c r="D108" s="11" t="s">
        <v>245</v>
      </c>
      <c r="E108" s="12" t="s">
        <v>246</v>
      </c>
      <c r="F108" s="11" t="s">
        <v>45</v>
      </c>
      <c r="G108" s="29">
        <v>54</v>
      </c>
    </row>
    <row r="109" spans="2:7" s="14" customFormat="1" ht="11.25" customHeight="1">
      <c r="B109" s="38"/>
      <c r="C109" s="15" t="s">
        <v>125</v>
      </c>
      <c r="D109" s="15" t="s">
        <v>145</v>
      </c>
      <c r="E109" s="16" t="s">
        <v>146</v>
      </c>
      <c r="F109" s="15" t="s">
        <v>147</v>
      </c>
      <c r="G109" s="37">
        <v>106</v>
      </c>
    </row>
    <row r="110" spans="2:7" s="10" customFormat="1" ht="11.25" customHeight="1">
      <c r="B110" s="31"/>
      <c r="C110" s="11"/>
      <c r="D110" s="11" t="s">
        <v>247</v>
      </c>
      <c r="E110" s="12" t="s">
        <v>248</v>
      </c>
      <c r="F110" s="11" t="s">
        <v>147</v>
      </c>
      <c r="G110" s="29">
        <v>106</v>
      </c>
    </row>
    <row r="111" spans="2:7" s="14" customFormat="1" ht="11.25" customHeight="1">
      <c r="B111" s="38"/>
      <c r="C111" s="15" t="s">
        <v>125</v>
      </c>
      <c r="D111" s="15" t="s">
        <v>148</v>
      </c>
      <c r="E111" s="16" t="s">
        <v>149</v>
      </c>
      <c r="F111" s="15" t="s">
        <v>147</v>
      </c>
      <c r="G111" s="37">
        <v>96</v>
      </c>
    </row>
    <row r="112" spans="2:7" s="10" customFormat="1" ht="11.25" customHeight="1">
      <c r="B112" s="32"/>
      <c r="C112" s="11"/>
      <c r="D112" s="11" t="s">
        <v>148</v>
      </c>
      <c r="E112" s="12" t="s">
        <v>249</v>
      </c>
      <c r="F112" s="11" t="s">
        <v>147</v>
      </c>
      <c r="G112" s="29">
        <v>96</v>
      </c>
    </row>
    <row r="113" spans="2:7" s="14" customFormat="1" ht="11.25" customHeight="1">
      <c r="B113" s="36" t="s">
        <v>150</v>
      </c>
      <c r="C113" s="15" t="s">
        <v>151</v>
      </c>
      <c r="D113" s="15" t="s">
        <v>152</v>
      </c>
      <c r="E113" s="16" t="s">
        <v>153</v>
      </c>
      <c r="F113" s="15" t="s">
        <v>38</v>
      </c>
      <c r="G113" s="37">
        <v>1.61</v>
      </c>
    </row>
    <row r="114" spans="2:7" s="10" customFormat="1" ht="11.25" customHeight="1">
      <c r="B114" s="31"/>
      <c r="C114" s="11"/>
      <c r="D114" s="11" t="s">
        <v>250</v>
      </c>
      <c r="E114" s="12" t="s">
        <v>251</v>
      </c>
      <c r="F114" s="11" t="s">
        <v>38</v>
      </c>
      <c r="G114" s="29">
        <v>1.61</v>
      </c>
    </row>
    <row r="115" spans="2:7" s="14" customFormat="1" ht="11.25" customHeight="1">
      <c r="B115" s="38"/>
      <c r="C115" s="15" t="s">
        <v>151</v>
      </c>
      <c r="D115" s="15" t="s">
        <v>154</v>
      </c>
      <c r="E115" s="16" t="s">
        <v>155</v>
      </c>
      <c r="F115" s="15" t="s">
        <v>45</v>
      </c>
      <c r="G115" s="37">
        <v>4.8</v>
      </c>
    </row>
    <row r="116" spans="2:7" s="10" customFormat="1" ht="11.25" customHeight="1">
      <c r="B116" s="32"/>
      <c r="C116" s="11"/>
      <c r="D116" s="11" t="s">
        <v>154</v>
      </c>
      <c r="E116" s="12" t="s">
        <v>252</v>
      </c>
      <c r="F116" s="11" t="s">
        <v>45</v>
      </c>
      <c r="G116" s="29">
        <v>4.8</v>
      </c>
    </row>
  </sheetData>
  <sheetProtection sheet="1"/>
  <mergeCells count="1">
    <mergeCell ref="C3:D3"/>
  </mergeCells>
  <printOptions/>
  <pageMargins left="0.75" right="0.75" top="1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riecanova</cp:lastModifiedBy>
  <cp:lastPrinted>2010-11-26T07:20:07Z</cp:lastPrinted>
  <dcterms:created xsi:type="dcterms:W3CDTF">2010-11-24T07:34:11Z</dcterms:created>
  <dcterms:modified xsi:type="dcterms:W3CDTF">2010-12-09T08:12:23Z</dcterms:modified>
  <cp:category/>
  <cp:version/>
  <cp:contentType/>
  <cp:contentStatus/>
</cp:coreProperties>
</file>